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dms\DavWWWRoot\divs\DEKT\Shared Documents\2. Covered Bond Programme_I\2020\01-2020\Investor Reports\"/>
    </mc:Choice>
  </mc:AlternateContent>
  <xr:revisionPtr revIDLastSave="0" documentId="13_ncr:1_{C57B8BA1-F5CE-4910-A54E-6FE56FFF2A4B}" xr6:coauthVersionLast="44" xr6:coauthVersionMax="44" xr10:uidLastSave="{00000000-0000-0000-0000-000000000000}"/>
  <bookViews>
    <workbookView xWindow="-120" yWindow="-120" windowWidth="29040" windowHeight="15840" activeTab="1" xr2:uid="{00000000-000D-0000-FFFF-FFFF00000000}"/>
  </bookViews>
  <sheets>
    <sheet name="Disclaimer" sheetId="13" r:id="rId1"/>
    <sheet name="Introduction" sheetId="5" r:id="rId2"/>
    <sheet name="Completion Instructions" sheetId="6" r:id="rId3"/>
    <sheet name="A. HTT General" sheetId="8" r:id="rId4"/>
    <sheet name="B1. HTT Mortgage Assets" sheetId="9" r:id="rId5"/>
    <sheet name="C. HTT Harmonised Glossary" sheetId="12" r:id="rId6"/>
    <sheet name="D. Investor Report" sheetId="19" r:id="rId7"/>
    <sheet name="E. Optional ECB-ECAIs data" sheetId="18" r:id="rId8"/>
    <sheet name="E.g. General" sheetId="15" r:id="rId9"/>
    <sheet name="E.g. Other" sheetId="16" r:id="rId10"/>
  </sheets>
  <definedNames>
    <definedName name="_xlnm._FilterDatabase" localSheetId="3" hidden="1">'A. HTT General'!$L$112:$L$126</definedName>
    <definedName name="_xlnm._FilterDatabase" localSheetId="4" hidden="1">'B1. HTT Mortgage Assets'!$A$11:$D$187</definedName>
    <definedName name="acceptable_use_policy" localSheetId="0">Disclaimer!#REF!</definedName>
    <definedName name="general_tc" localSheetId="0">Disclaimer!$A$61</definedName>
    <definedName name="_xlnm.Print_Area" localSheetId="3">'A. HTT General'!$A$1:$G$365</definedName>
    <definedName name="_xlnm.Print_Area" localSheetId="4">'B1. HTT Mortgage Assets'!$A$1:$G$387</definedName>
    <definedName name="_xlnm.Print_Area" localSheetId="5">'C. HTT Harmonised Glossary'!$A$1:$C$37</definedName>
    <definedName name="_xlnm.Print_Area" localSheetId="2">'Completion Instructions'!$B$2:$J$71</definedName>
    <definedName name="_xlnm.Print_Area" localSheetId="0">Disclaimer!$A$1:$A$170</definedName>
    <definedName name="_xlnm.Print_Area" localSheetId="7">'E. Optional ECB-ECAIs data'!$A$2:$G$72</definedName>
    <definedName name="_xlnm.Print_Area" localSheetId="1">Introduction!$B$2:$J$36</definedName>
    <definedName name="_xlnm.Print_Titles" localSheetId="0">Disclaimer!$2:$2</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80" i="9" l="1"/>
  <c r="G85" i="18" l="1"/>
  <c r="G82" i="18"/>
  <c r="G84" i="18"/>
  <c r="G86" i="18"/>
  <c r="G83" i="18"/>
  <c r="F180" i="9" l="1"/>
  <c r="F171" i="9"/>
  <c r="F172" i="9"/>
  <c r="F173" i="9"/>
  <c r="F174" i="9"/>
  <c r="F170" i="9"/>
  <c r="F161" i="9"/>
  <c r="F162" i="9"/>
  <c r="F160" i="9"/>
  <c r="F152" i="9"/>
  <c r="F151" i="9"/>
  <c r="F150" i="9"/>
  <c r="F100" i="9"/>
  <c r="F101" i="9"/>
  <c r="F102" i="9"/>
  <c r="F103" i="9"/>
  <c r="F104" i="9"/>
  <c r="F105" i="9"/>
  <c r="F106" i="9"/>
  <c r="F107" i="9"/>
  <c r="F108" i="9"/>
  <c r="F109" i="9"/>
  <c r="F110" i="9"/>
  <c r="F99" i="9"/>
  <c r="F56" i="9"/>
  <c r="F36" i="9"/>
  <c r="F29" i="9"/>
  <c r="F28" i="9"/>
  <c r="G227" i="8" l="1"/>
  <c r="F227" i="8"/>
  <c r="G226" i="8"/>
  <c r="F226" i="8"/>
  <c r="G225" i="8"/>
  <c r="F225" i="8"/>
  <c r="G224" i="8"/>
  <c r="F224" i="8"/>
  <c r="G223" i="8"/>
  <c r="F223" i="8"/>
  <c r="G222" i="8"/>
  <c r="F222" i="8"/>
  <c r="G221" i="8"/>
  <c r="F221" i="8"/>
  <c r="G219" i="8"/>
  <c r="F219" i="8"/>
  <c r="G218" i="8"/>
  <c r="F218" i="8"/>
  <c r="G217" i="8"/>
  <c r="F217" i="8"/>
  <c r="F292" i="8"/>
  <c r="D292" i="8"/>
  <c r="C300" i="8"/>
  <c r="D290" i="8"/>
  <c r="D293" i="8"/>
  <c r="C292" i="8"/>
  <c r="C293" i="8"/>
  <c r="C290" i="8"/>
  <c r="D300" i="8"/>
  <c r="D45" i="8" l="1"/>
  <c r="F220" i="8" l="1"/>
  <c r="C179" i="8" l="1"/>
  <c r="C288" i="8"/>
  <c r="D167" i="8"/>
  <c r="G166" i="8" l="1"/>
  <c r="G165" i="8"/>
  <c r="G164" i="8"/>
  <c r="F177" i="8"/>
  <c r="F181" i="8"/>
  <c r="F185" i="8"/>
  <c r="F178" i="8"/>
  <c r="F182" i="8"/>
  <c r="F186" i="8"/>
  <c r="F175" i="8"/>
  <c r="F184" i="8"/>
  <c r="F187" i="8"/>
  <c r="F180" i="8"/>
  <c r="F174" i="8"/>
  <c r="F183" i="8"/>
  <c r="D350" i="9"/>
  <c r="G355" i="9" s="1"/>
  <c r="C350" i="9"/>
  <c r="F351" i="9" s="1"/>
  <c r="D328" i="9"/>
  <c r="G333" i="9" s="1"/>
  <c r="C328" i="9"/>
  <c r="F333" i="9" s="1"/>
  <c r="D315" i="9"/>
  <c r="G313" i="9" s="1"/>
  <c r="C315" i="9"/>
  <c r="D249" i="9"/>
  <c r="C249" i="9"/>
  <c r="F252" i="9" s="1"/>
  <c r="D227" i="9"/>
  <c r="C227" i="9"/>
  <c r="F219" i="9" s="1"/>
  <c r="D214" i="9"/>
  <c r="C214" i="9"/>
  <c r="F77" i="9"/>
  <c r="D77" i="9"/>
  <c r="C77" i="9"/>
  <c r="F73" i="9"/>
  <c r="D73" i="9"/>
  <c r="C73" i="9"/>
  <c r="F44" i="9"/>
  <c r="D44" i="9"/>
  <c r="C44" i="9"/>
  <c r="C15" i="9"/>
  <c r="C299" i="8"/>
  <c r="C298" i="8"/>
  <c r="C297" i="8"/>
  <c r="C296" i="8"/>
  <c r="C295" i="8"/>
  <c r="C294" i="8"/>
  <c r="C291" i="8"/>
  <c r="C289" i="8"/>
  <c r="C220" i="8"/>
  <c r="C208" i="8"/>
  <c r="F198" i="8" s="1"/>
  <c r="C167" i="8"/>
  <c r="D155" i="8"/>
  <c r="G147" i="8" s="1"/>
  <c r="C155" i="8"/>
  <c r="F147" i="8" s="1"/>
  <c r="D129" i="8"/>
  <c r="C129" i="8"/>
  <c r="D100" i="8"/>
  <c r="C100" i="8"/>
  <c r="D77" i="8"/>
  <c r="G80" i="8" s="1"/>
  <c r="C77" i="8"/>
  <c r="C58" i="8"/>
  <c r="G247" i="9" l="1"/>
  <c r="G228" i="9"/>
  <c r="F303" i="9"/>
  <c r="F299" i="9"/>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307" i="9"/>
  <c r="G73" i="8"/>
  <c r="G221" i="9"/>
  <c r="G297" i="9"/>
  <c r="G82" i="8"/>
  <c r="G105" i="8"/>
  <c r="G75" i="8"/>
  <c r="G71" i="8"/>
  <c r="G78" i="8"/>
  <c r="G101" i="8"/>
  <c r="G219" i="9"/>
  <c r="G305" i="9"/>
  <c r="G223" i="9"/>
  <c r="G243" i="9"/>
  <c r="G291" i="9"/>
  <c r="G301" i="9"/>
  <c r="G309" i="9"/>
  <c r="F322" i="9"/>
  <c r="F342" i="9"/>
  <c r="G225" i="9"/>
  <c r="G245" i="9"/>
  <c r="G295" i="9"/>
  <c r="G303" i="9"/>
  <c r="G311" i="9"/>
  <c r="G324" i="9"/>
  <c r="G342" i="9"/>
  <c r="G232" i="9"/>
  <c r="G250" i="9"/>
  <c r="F344" i="9"/>
  <c r="G254" i="9"/>
  <c r="G346" i="9"/>
  <c r="F245" i="9"/>
  <c r="F291" i="9"/>
  <c r="F324" i="9"/>
  <c r="F348" i="9"/>
  <c r="F355" i="9"/>
  <c r="F241" i="9"/>
  <c r="F320" i="9"/>
  <c r="F329" i="9"/>
  <c r="G241" i="9"/>
  <c r="G293" i="9"/>
  <c r="G299" i="9"/>
  <c r="F307" i="9"/>
  <c r="G320" i="9"/>
  <c r="F326" i="9"/>
  <c r="F346" i="9"/>
  <c r="G167" i="8"/>
  <c r="F12" i="9"/>
  <c r="F19" i="9"/>
  <c r="F21" i="9"/>
  <c r="F23" i="9"/>
  <c r="F17" i="9"/>
  <c r="F25" i="9"/>
  <c r="F223" i="9"/>
  <c r="F314" i="9"/>
  <c r="F312" i="9"/>
  <c r="F310" i="9"/>
  <c r="F308" i="9"/>
  <c r="F306" i="9"/>
  <c r="F304" i="9"/>
  <c r="F302" i="9"/>
  <c r="F300" i="9"/>
  <c r="F298" i="9"/>
  <c r="F296" i="9"/>
  <c r="F294" i="9"/>
  <c r="F292" i="9"/>
  <c r="F313" i="9"/>
  <c r="F309" i="9"/>
  <c r="F305" i="9"/>
  <c r="F301" i="9"/>
  <c r="F297" i="9"/>
  <c r="F293"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295" i="9"/>
  <c r="F311" i="9"/>
  <c r="F13" i="9"/>
  <c r="F16" i="9"/>
  <c r="F20" i="9"/>
  <c r="F24" i="9"/>
  <c r="G233" i="9"/>
  <c r="G231" i="9"/>
  <c r="G229" i="9"/>
  <c r="G226" i="9"/>
  <c r="G224" i="9"/>
  <c r="G222" i="9"/>
  <c r="G220" i="9"/>
  <c r="G230" i="9"/>
  <c r="G255" i="9"/>
  <c r="G253" i="9"/>
  <c r="G251" i="9"/>
  <c r="G248" i="9"/>
  <c r="G246" i="9"/>
  <c r="G244" i="9"/>
  <c r="G242" i="9"/>
  <c r="G252" i="9"/>
  <c r="G314" i="9"/>
  <c r="G312" i="9"/>
  <c r="G310" i="9"/>
  <c r="G308" i="9"/>
  <c r="G306" i="9"/>
  <c r="G304" i="9"/>
  <c r="G302" i="9"/>
  <c r="G300" i="9"/>
  <c r="G298" i="9"/>
  <c r="G296" i="9"/>
  <c r="G294" i="9"/>
  <c r="G292" i="9"/>
  <c r="G322" i="9"/>
  <c r="G326" i="9"/>
  <c r="G329" i="9"/>
  <c r="G344" i="9"/>
  <c r="G348" i="9"/>
  <c r="G351" i="9"/>
  <c r="F334" i="9"/>
  <c r="F332" i="9"/>
  <c r="F330" i="9"/>
  <c r="F327" i="9"/>
  <c r="F325" i="9"/>
  <c r="F323" i="9"/>
  <c r="F321" i="9"/>
  <c r="F331" i="9"/>
  <c r="F356" i="9"/>
  <c r="F354" i="9"/>
  <c r="F352" i="9"/>
  <c r="F349" i="9"/>
  <c r="F347" i="9"/>
  <c r="F345" i="9"/>
  <c r="F343" i="9"/>
  <c r="F353" i="9"/>
  <c r="F18" i="9"/>
  <c r="F22" i="9"/>
  <c r="G334" i="9"/>
  <c r="G332" i="9"/>
  <c r="G330" i="9"/>
  <c r="G327" i="9"/>
  <c r="G325" i="9"/>
  <c r="G323" i="9"/>
  <c r="G321" i="9"/>
  <c r="G331" i="9"/>
  <c r="G356" i="9"/>
  <c r="G354" i="9"/>
  <c r="G352" i="9"/>
  <c r="G349" i="9"/>
  <c r="G347" i="9"/>
  <c r="G345" i="9"/>
  <c r="G343" i="9"/>
  <c r="G353" i="9"/>
  <c r="F167" i="8" l="1"/>
  <c r="F129" i="8"/>
  <c r="F155" i="8"/>
  <c r="F77" i="8"/>
  <c r="F100" i="8"/>
  <c r="F208" i="8"/>
  <c r="F58" i="8"/>
  <c r="G155" i="8"/>
  <c r="G214" i="9"/>
  <c r="G129" i="8"/>
  <c r="G100" i="8"/>
  <c r="G315" i="9"/>
  <c r="G249" i="9"/>
  <c r="G328" i="9"/>
  <c r="G227" i="9"/>
  <c r="F15" i="9"/>
  <c r="F249" i="9"/>
  <c r="F315" i="9"/>
  <c r="F328" i="9"/>
  <c r="G350" i="9"/>
  <c r="F350" i="9"/>
  <c r="F227" i="9"/>
  <c r="G77" i="8"/>
  <c r="F214" i="9"/>
</calcChain>
</file>

<file path=xl/sharedStrings.xml><?xml version="1.0" encoding="utf-8"?>
<sst xmlns="http://schemas.openxmlformats.org/spreadsheetml/2006/main" count="2092" uniqueCount="1520">
  <si>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</si>
  <si>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</si>
  <si>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</si>
  <si>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</si>
  <si>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</si>
  <si>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</si>
  <si>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</si>
  <si>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</si>
  <si>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</si>
  <si>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</si>
  <si>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</si>
  <si>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</si>
  <si>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</si>
  <si>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</si>
  <si>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</si>
  <si>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</si>
  <si>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</si>
  <si>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</si>
  <si>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C: HTT Harmonised Glossary</t>
  </si>
  <si>
    <t>Covered Bond Label Disclaimer</t>
  </si>
  <si>
    <t>Worksheet D &amp; Onwards (If Any): National Transparency Template</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</si>
  <si>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</si>
  <si>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</si>
  <si>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</si>
  <si>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</si>
  <si>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</si>
  <si>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</si>
  <si>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</si>
  <si>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</si>
  <si>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</si>
  <si>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</si>
  <si>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</si>
  <si>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</si>
  <si>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</si>
  <si>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</si>
  <si>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</si>
  <si>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</si>
  <si>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</si>
  <si>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</si>
  <si>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</si>
  <si>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</si>
  <si>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</si>
  <si>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</si>
  <si>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</si>
  <si>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</si>
  <si>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</si>
  <si>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</si>
  <si>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</si>
  <si>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</si>
  <si>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</si>
  <si>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</si>
  <si>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</si>
  <si>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</si>
  <si>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</si>
  <si>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</si>
  <si>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</si>
  <si>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</si>
  <si>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</si>
  <si>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</si>
  <si>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</si>
  <si>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</si>
  <si>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</si>
  <si>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</si>
  <si>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</si>
  <si>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</si>
  <si>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</si>
  <si>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</si>
  <si>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</si>
  <si>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</si>
  <si>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</si>
  <si>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</si>
  <si>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</si>
  <si>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</si>
  <si>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</si>
  <si>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</si>
  <si>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</si>
  <si>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</si>
  <si>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</si>
  <si>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</si>
  <si>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</si>
  <si>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</si>
  <si>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</si>
  <si>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</si>
  <si>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</si>
  <si>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</si>
  <si>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</si>
  <si>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</si>
  <si>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</si>
  <si>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</si>
  <si>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</si>
  <si>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</si>
  <si>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</si>
  <si>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</si>
  <si>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</si>
  <si>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</si>
  <si>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</si>
  <si>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</si>
  <si>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</si>
  <si>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</si>
  <si>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</si>
  <si>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</si>
  <si>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</si>
  <si>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</si>
  <si>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</si>
  <si>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</si>
  <si>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</si>
  <si>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</si>
  <si>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</si>
  <si>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</si>
  <si>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</si>
  <si>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</si>
  <si>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</si>
  <si>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</si>
  <si>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</si>
  <si>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</si>
  <si>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</si>
  <si>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</si>
  <si>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</si>
  <si>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</si>
  <si>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</si>
  <si>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</si>
  <si>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</si>
  <si>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</si>
  <si>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</si>
  <si>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</si>
  <si>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</si>
  <si>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</si>
  <si>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</si>
  <si>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</si>
  <si>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</si>
  <si>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</si>
  <si>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</si>
  <si>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</si>
  <si>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</si>
  <si>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</si>
  <si>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</si>
  <si>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</si>
  <si>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</si>
  <si>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</si>
  <si>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</si>
  <si>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</si>
  <si>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</si>
  <si>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</si>
  <si>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</si>
  <si>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</si>
  <si>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</si>
  <si>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</si>
  <si>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</si>
  <si>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</si>
  <si>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</si>
  <si>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</si>
  <si>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</si>
  <si>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</si>
  <si>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</si>
  <si>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</si>
  <si>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</si>
  <si>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</si>
  <si>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</si>
  <si>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</si>
  <si>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</si>
  <si>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</si>
  <si>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</si>
  <si>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</si>
  <si>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</si>
  <si>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</si>
  <si>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</si>
  <si>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</si>
  <si>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</si>
  <si>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</si>
  <si>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</si>
  <si>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</si>
  <si>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</si>
  <si>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</si>
  <si>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</si>
  <si>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</si>
  <si>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</si>
  <si>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</si>
  <si>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</si>
  <si>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</si>
  <si>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</si>
  <si>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</si>
  <si>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</si>
  <si>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</si>
  <si>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</si>
  <si>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</si>
  <si>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</si>
  <si>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</si>
  <si>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</si>
  <si>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</si>
  <si>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</si>
  <si>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</si>
  <si>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</si>
  <si>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</si>
  <si>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</si>
  <si>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</si>
  <si>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</si>
  <si>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</si>
  <si>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</si>
  <si>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</si>
  <si>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</si>
  <si>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</si>
  <si>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</si>
  <si>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</si>
  <si>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</si>
  <si>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</si>
  <si>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</si>
  <si>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</si>
  <si>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</si>
  <si>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</si>
  <si>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</si>
  <si>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</si>
  <si>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</si>
  <si>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</si>
  <si>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</si>
  <si>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</si>
  <si>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</si>
  <si>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</si>
  <si>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</si>
  <si>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</si>
  <si>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</si>
  <si>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</si>
  <si>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</si>
  <si>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</si>
  <si>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</si>
  <si>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</si>
  <si>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</si>
  <si>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</si>
  <si>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</si>
  <si>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</si>
  <si>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</si>
  <si>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</si>
  <si>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</si>
  <si>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</si>
  <si>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</si>
  <si>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</si>
  <si>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</si>
  <si>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</si>
  <si>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</si>
  <si>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</si>
  <si>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</si>
  <si>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</si>
  <si>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</si>
  <si>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</si>
  <si>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</si>
  <si>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</si>
  <si>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</si>
  <si>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</si>
  <si>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</si>
  <si>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</si>
  <si>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</si>
  <si>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</si>
  <si>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</si>
  <si>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</si>
  <si>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</si>
  <si>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</si>
  <si>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</si>
  <si>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</si>
  <si>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</si>
  <si>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</si>
  <si>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</si>
  <si>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</si>
  <si>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</si>
  <si>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</si>
  <si>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</si>
  <si>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</si>
  <si>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</si>
  <si>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</si>
  <si>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</si>
  <si>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</si>
  <si>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</si>
  <si>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</si>
  <si>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</si>
  <si>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</si>
  <si>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</si>
  <si>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</si>
  <si>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</si>
  <si>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</si>
  <si>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</si>
  <si>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</si>
  <si>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</si>
  <si>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</si>
  <si>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</si>
  <si>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</si>
  <si>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</si>
  <si>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</si>
  <si>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</si>
  <si>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</si>
  <si>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</si>
  <si>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</si>
  <si>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</si>
  <si>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</si>
  <si>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</si>
  <si>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</si>
  <si>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</si>
  <si>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</si>
  <si>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</si>
  <si>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</si>
  <si>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</si>
  <si>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</si>
  <si>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</si>
  <si>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</si>
  <si>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</si>
  <si>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</si>
  <si>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</si>
  <si>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</si>
  <si>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</si>
  <si>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</si>
  <si>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</si>
  <si>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</si>
  <si>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</si>
  <si>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</si>
  <si>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</si>
  <si>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</si>
  <si>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</si>
  <si>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</si>
  <si>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</si>
  <si>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</si>
  <si>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</si>
  <si>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</si>
  <si>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</si>
  <si>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</si>
  <si>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</si>
  <si>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</si>
  <si>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</si>
  <si>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</si>
  <si>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</si>
  <si>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</si>
  <si>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</si>
  <si>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</si>
  <si>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</si>
  <si>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</si>
  <si>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</si>
  <si>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</si>
  <si>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</si>
  <si>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</si>
  <si>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</si>
  <si>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</si>
  <si>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</si>
  <si>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</si>
  <si>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</si>
  <si>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</si>
  <si>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</si>
  <si>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</si>
  <si>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</si>
  <si>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</si>
  <si>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</si>
  <si>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</si>
  <si>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</si>
  <si>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</si>
  <si>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</si>
  <si>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</si>
  <si>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</si>
  <si>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</si>
  <si>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</si>
  <si>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</si>
  <si>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</si>
  <si>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</si>
  <si>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</si>
  <si>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</si>
  <si>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</si>
  <si>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</si>
  <si>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</si>
  <si>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</si>
  <si>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</si>
  <si>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</si>
  <si>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</si>
  <si>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</si>
  <si>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</si>
  <si>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</si>
  <si>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</si>
  <si>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</si>
  <si>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</si>
  <si>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</si>
  <si>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</si>
  <si>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</si>
  <si>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</si>
  <si>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</si>
  <si>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</si>
  <si>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</si>
  <si>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</si>
  <si>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</si>
  <si>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</si>
  <si>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</si>
  <si>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</si>
  <si>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</si>
  <si>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</si>
  <si>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</si>
  <si>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</si>
  <si>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</si>
  <si>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</si>
  <si>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</si>
  <si>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</si>
  <si>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</si>
  <si>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</si>
  <si>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</si>
  <si>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</si>
  <si>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</si>
  <si>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</si>
  <si>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</si>
  <si>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</si>
  <si>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</si>
  <si>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</si>
  <si>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</si>
  <si>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</si>
  <si>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</si>
  <si>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</si>
  <si>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</si>
  <si>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</si>
  <si>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</si>
  <si>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</si>
  <si>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</si>
  <si>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</si>
  <si>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</si>
  <si>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</si>
  <si>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</si>
  <si>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</si>
  <si>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</si>
  <si>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</si>
  <si>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</si>
  <si>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</si>
  <si>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</si>
  <si>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</si>
  <si>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</si>
  <si>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</si>
  <si>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</si>
  <si>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</si>
  <si>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</si>
  <si>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</si>
  <si>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</si>
  <si>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</si>
  <si>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</si>
  <si>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</si>
  <si>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</si>
  <si>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</si>
  <si>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</si>
  <si>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</si>
  <si>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</si>
  <si>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</si>
  <si>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</si>
  <si>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</si>
  <si>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</si>
  <si>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</si>
  <si>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</si>
  <si>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</si>
  <si>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</si>
  <si>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</si>
  <si>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</si>
  <si>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</si>
  <si>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</si>
  <si>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</si>
  <si>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</si>
  <si>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</si>
  <si>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</si>
  <si>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</si>
  <si>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</si>
  <si>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</si>
  <si>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</si>
  <si>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</si>
  <si>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</si>
  <si>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</si>
  <si>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</si>
  <si>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</si>
  <si>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</si>
  <si>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</si>
  <si>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</si>
  <si>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</si>
  <si>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</si>
  <si>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</si>
  <si>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</si>
  <si>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</si>
  <si>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</si>
  <si>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</si>
  <si>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</si>
  <si>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</si>
  <si>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</si>
  <si>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</si>
  <si>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</si>
  <si>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</si>
  <si>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</si>
  <si>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</si>
  <si>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</si>
  <si>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</si>
  <si>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</si>
  <si>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</si>
  <si>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</si>
  <si>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</si>
  <si>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</si>
  <si>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</si>
  <si>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</si>
  <si>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</si>
  <si>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</si>
  <si>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</si>
  <si>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</si>
  <si>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</si>
  <si>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</si>
  <si>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</si>
  <si>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</si>
  <si>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</si>
  <si>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</si>
  <si>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</si>
  <si>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</si>
  <si>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</si>
  <si>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</si>
  <si>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</si>
  <si>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</si>
  <si>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</si>
  <si>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</si>
  <si>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</si>
  <si>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</si>
  <si>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</si>
  <si>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</si>
  <si>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</si>
  <si>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</si>
  <si>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</si>
  <si>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</si>
  <si>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</si>
  <si>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</si>
  <si>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</si>
  <si>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</si>
  <si>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</si>
  <si>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</si>
  <si>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</si>
  <si>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</si>
  <si>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</si>
  <si>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</si>
  <si>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</si>
  <si>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</si>
  <si>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</si>
  <si>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</si>
  <si>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</si>
  <si>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</si>
  <si>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</si>
  <si>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</si>
  <si>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</si>
  <si>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</si>
  <si>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</si>
  <si>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</si>
  <si>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</si>
  <si>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</si>
  <si>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</si>
  <si>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</si>
  <si>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</si>
  <si>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</si>
  <si>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</si>
  <si>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</si>
  <si>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</si>
  <si>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</si>
  <si>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</si>
  <si>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</si>
  <si>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</si>
  <si>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</si>
  <si>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</si>
  <si>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</si>
  <si>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</si>
  <si>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</si>
  <si>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</si>
  <si>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</si>
  <si>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</si>
  <si>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</si>
  <si>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</si>
  <si>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</si>
  <si>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</si>
  <si>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</si>
  <si>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</si>
  <si>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</si>
  <si>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</si>
  <si>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</si>
  <si>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</si>
  <si>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</si>
  <si>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</si>
  <si>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</si>
  <si>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</si>
  <si>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</si>
  <si>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</si>
  <si>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</si>
  <si>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</si>
  <si>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</si>
  <si>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</si>
  <si>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</si>
  <si>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</si>
  <si>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</si>
  <si>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</si>
  <si>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</si>
  <si>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</si>
  <si>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</si>
  <si>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</si>
  <si>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</si>
  <si>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</si>
  <si>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</si>
  <si>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</si>
  <si>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</si>
  <si>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</si>
  <si>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</si>
  <si>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</si>
  <si>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</si>
  <si>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</si>
  <si>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</si>
  <si>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</si>
  <si>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</si>
  <si>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</si>
  <si>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</si>
  <si>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</si>
  <si>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</si>
  <si>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</si>
  <si>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</si>
  <si>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</si>
  <si>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</si>
  <si>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</si>
  <si>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</si>
  <si>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</si>
  <si>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</si>
  <si>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</si>
  <si>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</si>
  <si>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</si>
  <si>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</si>
  <si>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</si>
  <si>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</si>
  <si>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</si>
  <si>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</si>
  <si>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</si>
  <si>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</si>
  <si>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</si>
  <si>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</si>
  <si>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</si>
  <si>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</si>
  <si>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</si>
  <si>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</si>
  <si>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</si>
  <si>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</si>
  <si>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</si>
  <si>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</si>
  <si>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</si>
  <si>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</si>
  <si>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</si>
  <si>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</si>
  <si>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</si>
  <si>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</si>
  <si>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</si>
  <si>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</si>
  <si>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</si>
  <si>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</si>
  <si>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</si>
  <si>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</si>
  <si>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</si>
  <si>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</si>
  <si>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</si>
  <si>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</si>
  <si>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</si>
  <si>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</si>
  <si>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</si>
  <si>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</si>
  <si>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</si>
  <si>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</si>
  <si>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</si>
  <si>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</si>
  <si>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</si>
  <si>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</si>
  <si>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</si>
  <si>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</si>
  <si>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</si>
  <si>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</si>
  <si>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</si>
  <si>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</si>
  <si>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</si>
  <si>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</si>
  <si>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</si>
  <si>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</si>
  <si>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</si>
  <si>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</si>
  <si>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</si>
  <si>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</si>
  <si>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</si>
  <si>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</si>
  <si>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</si>
  <si>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</si>
  <si>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</si>
  <si>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</si>
  <si>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</si>
  <si>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</si>
  <si>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</si>
  <si>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</si>
  <si>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</si>
  <si>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</si>
  <si>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</si>
  <si>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</si>
  <si>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</si>
  <si>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</si>
  <si>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</si>
  <si>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</si>
  <si>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</si>
  <si>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</si>
  <si>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</si>
  <si>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</si>
  <si>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</si>
  <si>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</si>
  <si>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</si>
  <si>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</si>
  <si>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</si>
  <si>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</si>
  <si>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</si>
  <si>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</si>
  <si>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</si>
  <si>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</si>
  <si>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</si>
  <si>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</si>
  <si>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</si>
  <si>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</si>
  <si>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</si>
  <si>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</si>
  <si>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</si>
  <si>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</si>
  <si>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</si>
  <si>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</si>
  <si>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</si>
  <si>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</si>
  <si>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</si>
  <si>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</si>
  <si>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</si>
  <si>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</si>
  <si>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</si>
  <si>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</si>
  <si>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</si>
  <si>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</si>
  <si>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</si>
  <si>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</si>
  <si>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</si>
  <si>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</si>
  <si>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</si>
  <si>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</si>
  <si>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</si>
  <si>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</si>
  <si>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</si>
  <si>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</si>
  <si>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</si>
  <si>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</si>
  <si>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</si>
  <si>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</si>
  <si>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</si>
  <si>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</si>
  <si>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</si>
  <si>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</si>
  <si>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</si>
  <si>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</si>
  <si>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</si>
  <si>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</si>
  <si>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</si>
  <si>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</si>
  <si>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</si>
  <si>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</si>
  <si>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</si>
  <si>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</si>
  <si>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</si>
  <si>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</si>
  <si>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</si>
  <si>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</si>
  <si>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</si>
  <si>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</si>
  <si>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</si>
  <si>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</si>
  <si>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</si>
  <si>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</si>
  <si>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</si>
  <si>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</si>
  <si>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</si>
  <si>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</si>
  <si>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</si>
  <si>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</si>
  <si>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</si>
  <si>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</si>
  <si>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</si>
  <si>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</si>
  <si>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</si>
  <si>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</si>
  <si>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</si>
  <si>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</si>
  <si>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</si>
  <si>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</si>
  <si>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</si>
  <si>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</si>
  <si>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</si>
  <si>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</si>
  <si>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</si>
  <si>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</si>
  <si>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</si>
  <si>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</si>
  <si>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</si>
  <si>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</si>
  <si>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</si>
  <si>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</si>
  <si>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</si>
  <si>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</si>
  <si>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</si>
  <si>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</si>
  <si>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</si>
  <si>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</si>
  <si>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</si>
  <si>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</si>
  <si>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</si>
  <si>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</si>
  <si>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</si>
  <si>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</si>
  <si>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</si>
  <si>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</si>
  <si>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</si>
  <si>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</si>
  <si>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</si>
  <si>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</si>
  <si>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</si>
  <si>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</si>
  <si>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</si>
  <si>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</si>
  <si>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</si>
  <si>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</si>
  <si>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</si>
  <si>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</si>
  <si>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</si>
  <si>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</si>
  <si>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</si>
  <si>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</si>
  <si>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</si>
  <si>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</si>
  <si>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</si>
  <si>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</si>
  <si>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</si>
  <si>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</si>
  <si>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</si>
  <si>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</si>
  <si>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</si>
  <si>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</si>
  <si>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</si>
  <si>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</si>
  <si>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</si>
  <si>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</si>
  <si>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</si>
  <si>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</si>
  <si>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</si>
  <si>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</si>
  <si>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</si>
  <si>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</si>
  <si>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</si>
  <si>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</si>
  <si>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</si>
  <si>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</si>
  <si>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</si>
  <si>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</si>
  <si>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</si>
  <si>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</si>
  <si>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</si>
  <si>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</si>
  <si>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</si>
  <si>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</si>
  <si>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</si>
  <si>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</si>
  <si>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</si>
  <si>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</si>
  <si>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</si>
  <si>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</si>
  <si>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</si>
  <si>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</si>
  <si>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</si>
  <si>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</si>
  <si>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</si>
  <si>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</si>
  <si>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</si>
  <si>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</si>
  <si>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</si>
  <si>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</si>
  <si>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</si>
  <si>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</si>
  <si>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</si>
  <si>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</si>
  <si>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</si>
  <si>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</si>
  <si>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</si>
  <si>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</si>
  <si>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</si>
  <si>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</si>
  <si>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</si>
  <si>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</si>
  <si>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</si>
  <si>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</si>
  <si>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</si>
  <si>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</si>
  <si>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</si>
  <si>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</si>
  <si>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</si>
  <si>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</si>
  <si>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</si>
  <si>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</si>
  <si>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</si>
  <si>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</si>
  <si>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</si>
  <si>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</si>
  <si>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</si>
  <si>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</si>
  <si>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</si>
  <si>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</si>
  <si>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</si>
  <si>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</si>
  <si>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</si>
  <si>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</si>
  <si>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</si>
  <si>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</si>
  <si>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</si>
  <si>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</si>
  <si>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</si>
  <si>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</si>
  <si>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</si>
  <si>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</si>
  <si>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</si>
  <si>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</si>
  <si>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</si>
  <si>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</si>
  <si>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</si>
  <si>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</si>
  <si>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</si>
  <si>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</si>
  <si>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</si>
  <si>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</si>
  <si>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</si>
  <si>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</si>
  <si>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</si>
  <si>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</si>
  <si>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</si>
  <si>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</si>
  <si>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1. General Information</t>
  </si>
  <si>
    <t>% Public Sector Assets</t>
  </si>
  <si>
    <t>% Shipping Loans</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</si>
  <si>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</si>
  <si>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</si>
  <si>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</si>
  <si>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</si>
  <si>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</si>
  <si>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</si>
  <si>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</si>
  <si>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</si>
  <si>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</si>
  <si>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</si>
  <si>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</si>
  <si>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</si>
  <si>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</si>
  <si>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</si>
  <si>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</si>
  <si>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</si>
  <si>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</si>
  <si>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</si>
  <si>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</si>
  <si>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</si>
  <si>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</si>
  <si>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</si>
  <si>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</si>
  <si>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</si>
  <si>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</si>
  <si>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</si>
  <si>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</si>
  <si>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</si>
  <si>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</si>
  <si>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</si>
  <si>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</si>
  <si>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</si>
  <si>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</si>
  <si>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</si>
  <si>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</si>
  <si>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</si>
  <si>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</si>
  <si>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</si>
  <si>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</si>
  <si>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</si>
  <si>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</si>
  <si>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</si>
  <si>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</si>
  <si>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</si>
  <si>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</si>
  <si>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</si>
  <si>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</si>
  <si>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</si>
  <si>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</si>
  <si>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</si>
  <si>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</si>
  <si>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</si>
  <si>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</si>
  <si>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</si>
  <si>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</si>
  <si>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</si>
  <si>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</si>
  <si>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</si>
  <si>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</si>
  <si>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</si>
  <si>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</si>
  <si>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</si>
  <si>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</si>
  <si>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</si>
  <si>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</si>
  <si>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</si>
  <si>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</si>
  <si>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</si>
  <si>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</si>
  <si>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</si>
  <si>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</si>
  <si>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</si>
  <si>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</si>
  <si>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</si>
  <si>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</si>
  <si>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</si>
  <si>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</si>
  <si>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</si>
  <si>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</si>
  <si>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</si>
  <si>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</si>
  <si>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</si>
  <si>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</si>
  <si>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</si>
  <si>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</si>
  <si>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</si>
  <si>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</si>
  <si>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</si>
  <si>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</si>
  <si>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</si>
  <si>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</si>
  <si>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</si>
  <si>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</si>
  <si>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</si>
  <si>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</si>
  <si>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</si>
  <si>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</si>
  <si>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</si>
  <si>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</si>
  <si>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</si>
  <si>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</si>
  <si>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</si>
  <si>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</si>
  <si>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</si>
  <si>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</si>
  <si>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</si>
  <si>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</si>
  <si>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</si>
  <si>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</si>
  <si>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</si>
  <si>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</si>
  <si>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</si>
  <si>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</si>
  <si>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</si>
  <si>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</si>
  <si>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</si>
  <si>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</si>
  <si>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</si>
  <si>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</si>
  <si>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</si>
  <si>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</si>
  <si>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</si>
  <si>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</si>
  <si>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</si>
  <si>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</si>
  <si>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</si>
  <si>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</si>
  <si>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</si>
  <si>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</si>
  <si>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</si>
  <si>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</si>
  <si>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</si>
  <si>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</si>
  <si>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</si>
  <si>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</si>
  <si>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</si>
  <si>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</si>
  <si>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</si>
  <si>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</si>
  <si>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</si>
  <si>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</si>
  <si>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</si>
  <si>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</si>
  <si>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</si>
  <si>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</si>
  <si>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</si>
  <si>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</si>
  <si>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</si>
  <si>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</si>
  <si>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</si>
  <si>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</si>
  <si>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</si>
  <si>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</si>
  <si>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</si>
  <si>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</si>
  <si>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</si>
  <si>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</si>
  <si>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</si>
  <si>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</si>
  <si>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</si>
  <si>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</si>
  <si>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</si>
  <si>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</si>
  <si>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</si>
  <si>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</si>
  <si>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</si>
  <si>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</si>
  <si>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</si>
  <si>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</si>
  <si>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</si>
  <si>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</si>
  <si>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</si>
  <si>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</si>
  <si>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</si>
  <si>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</si>
  <si>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</si>
  <si>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</si>
  <si>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</si>
  <si>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</si>
  <si>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</si>
  <si>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</si>
  <si>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</si>
  <si>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</si>
  <si>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</si>
  <si>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</si>
  <si>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</si>
  <si>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</si>
  <si>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</si>
  <si>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</si>
  <si>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</si>
  <si>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</si>
  <si>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</si>
  <si>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</si>
  <si>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</si>
  <si>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</si>
  <si>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</si>
  <si>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</si>
  <si>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</si>
  <si>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</si>
  <si>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</si>
  <si>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</si>
  <si>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</si>
  <si>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</si>
  <si>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</si>
  <si>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</si>
  <si>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</si>
  <si>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</si>
  <si>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</si>
  <si>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</si>
  <si>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</si>
  <si>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</si>
  <si>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</si>
  <si>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</si>
  <si>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</si>
  <si>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</si>
  <si>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</si>
  <si>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</si>
  <si>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</si>
  <si>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</si>
  <si>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</si>
  <si>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</si>
  <si>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</si>
  <si>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</si>
  <si>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</si>
  <si>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</si>
  <si>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</si>
  <si>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</si>
  <si>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</si>
  <si>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</si>
  <si>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</si>
  <si>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</si>
  <si>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</si>
  <si>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</si>
  <si>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</si>
  <si>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</si>
  <si>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</si>
  <si>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</si>
  <si>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</si>
  <si>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</si>
  <si>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</si>
  <si>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</si>
  <si>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</si>
  <si>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</si>
  <si>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</si>
  <si>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</si>
  <si>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</si>
  <si>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</si>
  <si>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</si>
  <si>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</si>
  <si>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</si>
  <si>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</si>
  <si>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</si>
  <si>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</si>
  <si>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</si>
  <si>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</si>
  <si>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</si>
  <si>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</si>
  <si>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</si>
  <si>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</si>
  <si>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</si>
  <si>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</si>
  <si>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</si>
  <si>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</si>
  <si>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</si>
  <si>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</si>
  <si>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</si>
  <si>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</si>
  <si>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</si>
  <si>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</si>
  <si>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</si>
  <si>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</si>
  <si>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</si>
  <si>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</si>
  <si>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</si>
  <si>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</si>
  <si>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</si>
  <si>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</si>
  <si>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</si>
  <si>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</si>
  <si>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</si>
  <si>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</si>
  <si>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</si>
  <si>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</si>
  <si>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</si>
  <si>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</si>
  <si>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</si>
  <si>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</si>
  <si>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</si>
  <si>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</si>
  <si>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</si>
  <si>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</si>
  <si>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</si>
  <si>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</si>
  <si>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</si>
  <si>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</si>
  <si>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</si>
  <si>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</si>
  <si>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</si>
  <si>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</si>
  <si>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</si>
  <si>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</si>
  <si>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</si>
  <si>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</si>
  <si>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</si>
  <si>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</si>
  <si>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</si>
  <si>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</si>
  <si>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</si>
  <si>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</si>
  <si>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</si>
  <si>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</si>
  <si>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</si>
  <si>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</si>
  <si>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</si>
  <si>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</si>
  <si>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</si>
  <si>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</si>
  <si>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</si>
  <si>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</si>
  <si>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</si>
  <si>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</si>
  <si>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</si>
  <si>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</si>
  <si>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</si>
  <si>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</si>
  <si>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</si>
  <si>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</si>
  <si>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</si>
  <si>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</si>
  <si>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</si>
  <si>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</si>
  <si>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</si>
  <si>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</si>
  <si>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</si>
  <si>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</si>
  <si>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</si>
  <si>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</si>
  <si>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</si>
  <si>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</si>
  <si>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</si>
  <si>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</si>
  <si>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</si>
  <si>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</si>
  <si>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</si>
  <si>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</si>
  <si>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</si>
  <si>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</si>
  <si>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</si>
  <si>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</si>
  <si>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</si>
  <si>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</si>
  <si>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</si>
  <si>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</si>
  <si>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</si>
  <si>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</si>
  <si>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</si>
  <si>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</si>
  <si>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</si>
  <si>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</si>
  <si>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</si>
  <si>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</si>
  <si>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</si>
  <si>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</si>
  <si>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</si>
  <si>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</si>
  <si>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</si>
  <si>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</si>
  <si>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</si>
  <si>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</si>
  <si>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</si>
  <si>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</si>
  <si>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</si>
  <si>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</si>
  <si>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</si>
  <si>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</si>
  <si>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</si>
  <si>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</si>
  <si>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</si>
  <si>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</si>
  <si>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</si>
  <si>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</si>
  <si>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</si>
  <si>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</si>
  <si>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</si>
  <si>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</si>
  <si>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HTT 2020</t>
  </si>
  <si>
    <t>6. Cover Assets - Currency</t>
  </si>
  <si>
    <t>1-&lt;30 days</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</si>
  <si>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</si>
  <si>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</si>
  <si>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</si>
  <si>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</si>
  <si>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</si>
  <si>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</si>
  <si>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</si>
  <si>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</si>
  <si>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</si>
  <si>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</si>
  <si>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</si>
  <si>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</si>
  <si>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</si>
  <si>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</si>
  <si>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</si>
  <si>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</si>
  <si>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12. For any further questions on how to complete the HTT please consult in the following order:</t>
  </si>
  <si>
    <t>2020 Version</t>
  </si>
  <si>
    <t>OG.3.1.4</t>
  </si>
  <si>
    <t>OM.7.2.5</t>
  </si>
  <si>
    <t>OM.7.2.6</t>
  </si>
  <si>
    <t>Alpha Bank</t>
  </si>
  <si>
    <t>Alpha Bank A.E.</t>
  </si>
  <si>
    <t>www.alpha.gr</t>
  </si>
  <si>
    <t>Y</t>
  </si>
  <si>
    <t>https://www.coveredbondlabel.com/issuer/159/</t>
  </si>
  <si>
    <t>Counterparties</t>
  </si>
  <si>
    <t>Issuer</t>
  </si>
  <si>
    <t>Servicer</t>
  </si>
  <si>
    <t>Cash Manager</t>
  </si>
  <si>
    <t>Citicorp Trustee Company Limited</t>
  </si>
  <si>
    <t>Principal Paying Agent</t>
  </si>
  <si>
    <t>Citibank, N.A., London Branch</t>
  </si>
  <si>
    <t>Covered Bond Swap Provider</t>
  </si>
  <si>
    <t>-</t>
  </si>
  <si>
    <t>Asset Monitor</t>
  </si>
  <si>
    <t>PricewaterhouseCoopers S.A.</t>
  </si>
  <si>
    <t>Issuance Summary</t>
  </si>
  <si>
    <t>Bond Series/ ISIN</t>
  </si>
  <si>
    <t>Nominal Value</t>
  </si>
  <si>
    <t>Ratings (Fitch/ Moody's)</t>
  </si>
  <si>
    <t>Interest Rate</t>
  </si>
  <si>
    <t>Final Maturity</t>
  </si>
  <si>
    <t>Series 7 / XS1762980065</t>
  </si>
  <si>
    <t>BB+  / Ba1</t>
  </si>
  <si>
    <r>
      <t>Statutory Tests</t>
    </r>
    <r>
      <rPr>
        <i/>
        <sz val="12"/>
        <rFont val="Arial"/>
        <family val="2"/>
        <charset val="161"/>
      </rPr>
      <t xml:space="preserve"> </t>
    </r>
  </si>
  <si>
    <t>Nominal Value Test</t>
  </si>
  <si>
    <t>AGGREGATE OF</t>
  </si>
  <si>
    <t>Adjusted Outstanding Principal Balance</t>
  </si>
  <si>
    <t xml:space="preserve">      MULTIPLIED BY</t>
  </si>
  <si>
    <t xml:space="preserve">      Asset Percentage</t>
  </si>
  <si>
    <t>PLUS</t>
  </si>
  <si>
    <t>Interest accrued on Loans in the Cover Pool</t>
  </si>
  <si>
    <t>Outstanding principal balance of Marketable Assets in the Cover Pool and respective accrued interest thereon</t>
  </si>
  <si>
    <t>Amount standing to the credit of the Transaction Account (other than the Commingling Reserve)</t>
  </si>
  <si>
    <t>LESS</t>
  </si>
  <si>
    <t>Weighted average remaining maturity of all Covered Bonds outstanding multiplied by the Euro Equivalent of the aggregate Principal Amount of the Covered Bonds multiplied by the Negative Carry Factor.</t>
  </si>
  <si>
    <t>Greater Than &gt;</t>
  </si>
  <si>
    <t>Principal Amount Outstanding of all Series of Covered Bonds plus the accrued interest</t>
  </si>
  <si>
    <t>Result</t>
  </si>
  <si>
    <t>PASS</t>
  </si>
  <si>
    <t>Net Present Value Test</t>
  </si>
  <si>
    <t>Net Present Value of Loans in the Cover Pool</t>
  </si>
  <si>
    <t>Net Present Value of Marketable Assets</t>
  </si>
  <si>
    <t>Net Present Value of the Hedging Agreements</t>
  </si>
  <si>
    <t>Net Present Value of the amount standing to the credit of the Transaction Account (other than the Commingling Ledger)</t>
  </si>
  <si>
    <t>Net present value of Issuer's liabilities to the Secured Creditors</t>
  </si>
  <si>
    <t>The result holds for 200 bps upward/ downward shift in the yield curve</t>
  </si>
  <si>
    <t>Interest Cover Test</t>
  </si>
  <si>
    <t>Interest expected to be received in respect of the Cover Pool</t>
  </si>
  <si>
    <t>Amount standing to the credit of the Transaction Account</t>
  </si>
  <si>
    <t>Senior Expenses</t>
  </si>
  <si>
    <t>Interest due on the Covered Bonds</t>
  </si>
  <si>
    <t>Notes</t>
  </si>
  <si>
    <t>1. The Adjusted Outstanding Principal Balance is the current bance of the loans adjusted to a maximum of the LTV capped to 80% of the indexed property value.</t>
  </si>
  <si>
    <t>2. In each case during a period of twelve months from such calculation date</t>
  </si>
  <si>
    <t xml:space="preserve">3. As of 18.10.2018, the comitted Asset Percentage changed from 80.00% to 78.74% </t>
  </si>
  <si>
    <t>Cover Pool Data</t>
  </si>
  <si>
    <t xml:space="preserve">Pool Summary </t>
  </si>
  <si>
    <t>Current (EUR)</t>
  </si>
  <si>
    <t>Aggregate current Principal Outstanding Balance</t>
  </si>
  <si>
    <t>Aggregate original Principal Outstanding Balance</t>
  </si>
  <si>
    <t>Average current Principal Outstanding Balance</t>
  </si>
  <si>
    <t>Average original Principal Outstanding Balance</t>
  </si>
  <si>
    <t>Maximum current Principal Outstanding Balance</t>
  </si>
  <si>
    <t>Maximum original Principal Outstanding Balance</t>
  </si>
  <si>
    <t>Total number of Loans</t>
  </si>
  <si>
    <t>Weighted average seasoning (years)</t>
  </si>
  <si>
    <t>Weighted average remaining maturity (years)</t>
  </si>
  <si>
    <t>Weighted average original term (years)</t>
  </si>
  <si>
    <t>Weighted average Original LTV (%)</t>
  </si>
  <si>
    <t>Weighted average Current LTV (%)</t>
  </si>
  <si>
    <t>Weighted average Indexed LTV (%)</t>
  </si>
  <si>
    <t>Weighted average interest rate (%)</t>
  </si>
  <si>
    <t>% of Floating Rate Assets</t>
  </si>
  <si>
    <t>% of fixed rate with future reset to floating rate</t>
  </si>
  <si>
    <t>% of Fixed Rate Assets</t>
  </si>
  <si>
    <t>Collateral Currency</t>
  </si>
  <si>
    <t>2. Current LTV Distribution</t>
  </si>
  <si>
    <t>Current Loan Amount / Original Market Value</t>
  </si>
  <si>
    <t>%</t>
  </si>
  <si>
    <t>Current Balance</t>
  </si>
  <si>
    <t>0%-20%</t>
  </si>
  <si>
    <t>20%-30%</t>
  </si>
  <si>
    <t>30%-40%</t>
  </si>
  <si>
    <t>40%-50%</t>
  </si>
  <si>
    <t>50%-60%</t>
  </si>
  <si>
    <t>60%-70%</t>
  </si>
  <si>
    <t>70%-80%</t>
  </si>
  <si>
    <t>80%-90%</t>
  </si>
  <si>
    <t>90%-100%</t>
  </si>
  <si>
    <t>100% +</t>
  </si>
  <si>
    <t>3.Current Index LTV Distribution</t>
  </si>
  <si>
    <t>Current Loan Amount / Current Market Value</t>
  </si>
  <si>
    <t>4. Outstanding Loan Amount Distribution</t>
  </si>
  <si>
    <t>Outstanding Loan Amount</t>
  </si>
  <si>
    <t>0 - 37,500</t>
  </si>
  <si>
    <t>37,501 - 75,000</t>
  </si>
  <si>
    <t>75,001 - 100,000</t>
  </si>
  <si>
    <t>100,001 - 150,000</t>
  </si>
  <si>
    <t>150,001 - 200,000</t>
  </si>
  <si>
    <t>200,001 - 250,000</t>
  </si>
  <si>
    <t>250,001 - 500,000</t>
  </si>
  <si>
    <t>500,001+</t>
  </si>
  <si>
    <t xml:space="preserve">5. Interest Rate Distribution </t>
  </si>
  <si>
    <t>0 - 3%</t>
  </si>
  <si>
    <t>3.01% - 4%</t>
  </si>
  <si>
    <t>4.01% - 5%</t>
  </si>
  <si>
    <t>5.01% - 6%</t>
  </si>
  <si>
    <t>6.01% +</t>
  </si>
  <si>
    <t>6. Interest Rate Type Distribution</t>
  </si>
  <si>
    <t>Interest Rate Type</t>
  </si>
  <si>
    <t>Fixed rate with future reset to floating rate</t>
  </si>
  <si>
    <t>7. Floating Interest Type</t>
  </si>
  <si>
    <t>Floating Interest Type</t>
  </si>
  <si>
    <t>ECB Tracker</t>
  </si>
  <si>
    <t>1M Euribor</t>
  </si>
  <si>
    <t>3M Euribor</t>
  </si>
  <si>
    <t>6M Euribor</t>
  </si>
  <si>
    <t>8. Payment Frequency</t>
  </si>
  <si>
    <t>Payment</t>
  </si>
  <si>
    <t>Monthly</t>
  </si>
  <si>
    <t>Quarterly</t>
  </si>
  <si>
    <t>Semi-Annually</t>
  </si>
  <si>
    <t>9. Maturity Year Distribution</t>
  </si>
  <si>
    <t>Maturity Date</t>
  </si>
  <si>
    <t>2026 - 2030</t>
  </si>
  <si>
    <t>2031 - 2035</t>
  </si>
  <si>
    <t>2036 - 2040</t>
  </si>
  <si>
    <t>2041 - 2045</t>
  </si>
  <si>
    <t>2046 - 2050</t>
  </si>
  <si>
    <t>2051 +</t>
  </si>
  <si>
    <t>10. Seasoning</t>
  </si>
  <si>
    <t>Seasoning (years)</t>
  </si>
  <si>
    <t>&lt;=5.00</t>
  </si>
  <si>
    <t>5.01-7.00</t>
  </si>
  <si>
    <t>7.01-9.00</t>
  </si>
  <si>
    <t>9.01-11.00</t>
  </si>
  <si>
    <t>11.01 - 13.00</t>
  </si>
  <si>
    <t>13.01 - 15.00</t>
  </si>
  <si>
    <t>&gt;15.00</t>
  </si>
  <si>
    <t>11. Loan Purpose Distribution</t>
  </si>
  <si>
    <t>Loan Purpose</t>
  </si>
  <si>
    <t>Purchase</t>
  </si>
  <si>
    <t>Construction</t>
  </si>
  <si>
    <t>Renovation</t>
  </si>
  <si>
    <t>Re-mortgage</t>
  </si>
  <si>
    <t xml:space="preserve">Other           </t>
  </si>
  <si>
    <t>12. Geographical Distribution</t>
  </si>
  <si>
    <t>Geographical Distribution</t>
  </si>
  <si>
    <t xml:space="preserve">Aegean Islands    </t>
  </si>
  <si>
    <t xml:space="preserve">Attica    </t>
  </si>
  <si>
    <t xml:space="preserve">Central Greece    </t>
  </si>
  <si>
    <t xml:space="preserve">Creta </t>
  </si>
  <si>
    <t xml:space="preserve">Epirus    </t>
  </si>
  <si>
    <t xml:space="preserve">Ionian Islands    </t>
  </si>
  <si>
    <t xml:space="preserve">Macedonia </t>
  </si>
  <si>
    <t xml:space="preserve">Peloponnese   </t>
  </si>
  <si>
    <t xml:space="preserve">Thessaloniki  </t>
  </si>
  <si>
    <t xml:space="preserve">Thessaly  </t>
  </si>
  <si>
    <t xml:space="preserve">Thrace    </t>
  </si>
  <si>
    <t xml:space="preserve">Other-Undefined   </t>
  </si>
  <si>
    <t>13. Property Type Distribution</t>
  </si>
  <si>
    <t>Property Type</t>
  </si>
  <si>
    <t>Flats</t>
  </si>
  <si>
    <t>House</t>
  </si>
  <si>
    <t>14. Breakdown of Arrears</t>
  </si>
  <si>
    <t>Breakdown of Arrears</t>
  </si>
  <si>
    <t>Performing (0-29 days past due)</t>
  </si>
  <si>
    <t>30 - 59 days past due</t>
  </si>
  <si>
    <t>60 - 89 days past due</t>
  </si>
  <si>
    <t>90+ days past due</t>
  </si>
  <si>
    <t>n/a</t>
  </si>
  <si>
    <t>Passed</t>
  </si>
  <si>
    <t>up to 37,500 Euros</t>
  </si>
  <si>
    <t>More than 37,500 Euros  up to 75,000 Euros</t>
  </si>
  <si>
    <t>More than 75,000 Euros  up to 100,000 Euros</t>
  </si>
  <si>
    <t>More than 100,000 Euros  up to 150,000 Euros</t>
  </si>
  <si>
    <t>More than 150,000 Euros</t>
  </si>
  <si>
    <t xml:space="preserve">5299009N55YRQC69CN08 </t>
  </si>
  <si>
    <t>2020 - 2021</t>
  </si>
  <si>
    <t>2022 - 2025</t>
  </si>
  <si>
    <t>Reporting Date: 14/2/2020</t>
  </si>
  <si>
    <t>Cut-off Date:  31/01/2020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</si>
</sst>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5" formatCode="#,##0\ &quot;€&quot;;\-#,##0\ &quot;€&quot;"/>
    <numFmt numFmtId="164" formatCode="_-* #,##0\ _€_-;\-* #,##0\ _€_-;_-* &quot;-&quot;\ _€_-;_-@_-"/>
    <numFmt numFmtId="165" formatCode="_-* #,##0.00\ _€_-;\-* #,##0.00\ _€_-;_-* &quot;-&quot;??\ _€_-;_-@_-"/>
    <numFmt numFmtId="166" formatCode="_ * #,##0.00_ ;_ * \-#,##0.00_ ;_ * &quot;-&quot;??_ ;_ @_ "/>
    <numFmt numFmtId="167" formatCode="0.0%"/>
    <numFmt numFmtId="168" formatCode="#,##0.0"/>
    <numFmt numFmtId="169" formatCode="0.0"/>
    <numFmt numFmtId="170" formatCode="_(* #,##0_);_(* \(#,##0\);_(* &quot;-&quot;_);_(@_)"/>
    <numFmt numFmtId="171" formatCode="_(* #,##0.00_);_(* \(#,##0.00\);_(* &quot;-&quot;??_);_(@_)"/>
    <numFmt numFmtId="172" formatCode="_-* #,##0\ _€_-;\-* #,##0\ _€_-;_-* &quot;-&quot;??\ _€_-;_-@_-"/>
    <numFmt numFmtId="173" formatCode="dd/mm/yyyy;@"/>
  </numFmts>
  <fonts count="5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10"/>
      <name val="Arial"/>
      <family val="2"/>
      <charset val="161"/>
    </font>
    <font>
      <b/>
      <sz val="12"/>
      <name val="Arial"/>
      <family val="2"/>
      <charset val="161"/>
    </font>
    <font>
      <b/>
      <sz val="10"/>
      <name val="Arial"/>
      <family val="2"/>
      <charset val="161"/>
    </font>
    <font>
      <b/>
      <sz val="12"/>
      <name val="Arial"/>
      <family val="2"/>
    </font>
    <font>
      <sz val="12"/>
      <name val="Arial"/>
      <family val="2"/>
    </font>
    <font>
      <sz val="12"/>
      <color indexed="18"/>
      <name val="Arial"/>
      <family val="2"/>
    </font>
    <font>
      <i/>
      <sz val="12"/>
      <name val="Arial"/>
      <family val="2"/>
      <charset val="161"/>
    </font>
    <font>
      <b/>
      <i/>
      <sz val="12"/>
      <name val="Arial"/>
      <family val="2"/>
      <charset val="161"/>
    </font>
    <font>
      <b/>
      <sz val="12"/>
      <color theme="0"/>
      <name val="Arial"/>
      <family val="2"/>
      <charset val="161"/>
    </font>
    <font>
      <sz val="12"/>
      <name val="Arial"/>
      <family val="2"/>
      <charset val="161"/>
    </font>
    <font>
      <sz val="10"/>
      <color rgb="FFFF0000"/>
      <name val="Arial"/>
      <family val="2"/>
      <charset val="161"/>
    </font>
    <font>
      <sz val="10"/>
      <color indexed="8"/>
      <name val="Arial"/>
      <family val="2"/>
      <charset val="161"/>
    </font>
    <font>
      <sz val="12"/>
      <color indexed="8"/>
      <name val="Arial"/>
      <family val="2"/>
      <charset val="161"/>
    </font>
    <font>
      <sz val="12"/>
      <color theme="1"/>
      <name val="Arial"/>
      <family val="2"/>
      <charset val="161"/>
    </font>
    <font>
      <sz val="10"/>
      <color theme="5"/>
      <name val="Arial"/>
      <family val="2"/>
      <charset val="161"/>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1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n">
        <color indexed="56"/>
      </bottom>
      <diagonal/>
    </border>
    <border>
      <left/>
      <right/>
      <top style="thin">
        <color indexed="62"/>
      </top>
      <bottom/>
      <diagonal/>
    </border>
    <border>
      <left/>
      <right/>
      <top style="thin">
        <color indexed="56"/>
      </top>
      <bottom style="thin">
        <color indexed="56"/>
      </bottom>
      <diagonal/>
    </border>
    <border>
      <left/>
      <right/>
      <top style="thin">
        <color indexed="64"/>
      </top>
      <bottom/>
      <diagonal/>
    </border>
  </borders>
  <cellStyleXfs count="17">
    <xf numFmtId="0" fontId="0" fillId="0" borderId="0"/>
    <xf numFmtId="9" fontId="4" fillId="0" borderId="0" applyFont="0" applyFill="0" applyBorder="0" applyAlignment="0" applyProtection="0"/>
    <xf numFmtId="0" fontId="14" fillId="0" borderId="0" applyNumberFormat="0" applyFill="0" applyBorder="0" applyAlignment="0" applyProtection="0"/>
    <xf numFmtId="166"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xf numFmtId="165" fontId="4" fillId="0" borderId="0" applyFont="0" applyFill="0" applyBorder="0" applyAlignment="0" applyProtection="0"/>
    <xf numFmtId="164" fontId="4" fillId="0" borderId="0" applyFont="0" applyFill="0" applyBorder="0" applyAlignment="0" applyProtection="0"/>
    <xf numFmtId="0" fontId="43" fillId="0" borderId="0">
      <alignment horizontal="left" wrapText="1"/>
    </xf>
    <xf numFmtId="171" fontId="43" fillId="0" borderId="0" applyFont="0" applyFill="0" applyBorder="0" applyAlignment="0" applyProtection="0"/>
    <xf numFmtId="9" fontId="4" fillId="0" borderId="0" applyFont="0" applyFill="0" applyBorder="0" applyAlignment="0" applyProtection="0"/>
    <xf numFmtId="0" fontId="54" fillId="0" borderId="0"/>
    <xf numFmtId="0" fontId="43" fillId="0" borderId="0">
      <alignment horizontal="left" wrapText="1"/>
    </xf>
    <xf numFmtId="0" fontId="43" fillId="0" borderId="0"/>
  </cellStyleXfs>
  <cellXfs count="330">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2"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3" xfId="2"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14"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6" borderId="0" xfId="0" applyFont="1" applyFill="1" applyBorder="1" applyAlignment="1">
      <alignment horizontal="center" vertical="center" wrapText="1"/>
    </xf>
    <xf numFmtId="0" fontId="17" fillId="6" borderId="0" xfId="0" quotePrefix="1" applyFont="1" applyFill="1" applyBorder="1" applyAlignment="1">
      <alignment horizontal="center" vertical="center" wrapText="1"/>
    </xf>
    <xf numFmtId="0" fontId="18"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17" fillId="0" borderId="0" xfId="0" quotePrefix="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32" fillId="0" borderId="0" xfId="0" applyFont="1" applyFill="1" applyAlignment="1">
      <alignment wrapText="1"/>
    </xf>
    <xf numFmtId="0" fontId="35" fillId="0" borderId="0" xfId="0" applyFont="1" applyFill="1" applyAlignment="1">
      <alignment wrapText="1"/>
    </xf>
    <xf numFmtId="0" fontId="19" fillId="6" borderId="0" xfId="0" quotePrefix="1" applyFont="1" applyFill="1" applyBorder="1" applyAlignment="1">
      <alignment horizontal="center" vertical="center" wrapText="1"/>
    </xf>
    <xf numFmtId="0" fontId="39" fillId="0" borderId="0" xfId="0" applyFont="1" applyFill="1" applyBorder="1" applyAlignment="1">
      <alignment horizontal="center" vertical="center" wrapText="1"/>
    </xf>
    <xf numFmtId="14" fontId="39" fillId="0" borderId="0" xfId="0" applyNumberFormat="1" applyFont="1" applyFill="1" applyBorder="1" applyAlignment="1">
      <alignment horizontal="center" vertical="center" wrapText="1"/>
    </xf>
    <xf numFmtId="0" fontId="19" fillId="0" borderId="0" xfId="0" quotePrefix="1" applyFont="1" applyFill="1" applyBorder="1" applyAlignment="1">
      <alignment horizontal="left" vertical="center" wrapText="1"/>
    </xf>
    <xf numFmtId="0" fontId="19"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0" fontId="15" fillId="3" borderId="0" xfId="0" applyFont="1" applyFill="1" applyBorder="1" applyAlignment="1" applyProtection="1">
      <alignment horizontal="center" vertical="center" wrapText="1"/>
    </xf>
    <xf numFmtId="0" fontId="2" fillId="0" borderId="11"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2" borderId="12"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4" fillId="0" borderId="13" xfId="2" applyFill="1" applyBorder="1" applyAlignment="1" applyProtection="1">
      <alignment horizontal="center" vertical="center" wrapText="1"/>
    </xf>
    <xf numFmtId="0" fontId="14" fillId="0" borderId="13" xfId="2" quotePrefix="1" applyFill="1" applyBorder="1" applyAlignment="1" applyProtection="1">
      <alignment horizontal="right" vertical="center" wrapText="1"/>
    </xf>
    <xf numFmtId="0" fontId="14" fillId="0" borderId="14"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19" fillId="6" borderId="0" xfId="0" applyFont="1" applyFill="1" applyBorder="1" applyAlignment="1" applyProtection="1">
      <alignment horizontal="center" vertical="center" wrapText="1"/>
    </xf>
    <xf numFmtId="0" fontId="17"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18" fillId="6" borderId="0"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6"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7" fontId="28" fillId="0" borderId="0" xfId="1" applyNumberFormat="1" applyFont="1" applyFill="1" applyBorder="1" applyAlignment="1" applyProtection="1">
      <alignment horizontal="center" vertical="center" wrapText="1"/>
    </xf>
    <xf numFmtId="167" fontId="2" fillId="0" borderId="0" xfId="1" applyNumberFormat="1" applyFont="1" applyFill="1" applyBorder="1" applyAlignment="1" applyProtection="1">
      <alignment horizontal="center" vertical="center" wrapText="1"/>
    </xf>
    <xf numFmtId="167" fontId="0" fillId="0" borderId="0" xfId="1" applyNumberFormat="1" applyFont="1" applyFill="1" applyBorder="1" applyAlignment="1" applyProtection="1">
      <alignment horizontal="center" vertical="center" wrapText="1"/>
    </xf>
    <xf numFmtId="167" fontId="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8" fontId="2" fillId="0" borderId="0" xfId="0" applyNumberFormat="1" applyFont="1" applyFill="1" applyBorder="1" applyAlignment="1">
      <alignment horizontal="center" vertical="center" wrapText="1"/>
    </xf>
    <xf numFmtId="168" fontId="2" fillId="0" borderId="0" xfId="0" quotePrefix="1" applyNumberFormat="1" applyFont="1" applyFill="1" applyBorder="1" applyAlignment="1">
      <alignment horizontal="center" vertical="center" wrapText="1"/>
    </xf>
    <xf numFmtId="168" fontId="22" fillId="0" borderId="0" xfId="0" applyNumberFormat="1" applyFont="1" applyFill="1" applyBorder="1" applyAlignment="1">
      <alignment horizontal="center" vertical="center" wrapText="1"/>
    </xf>
    <xf numFmtId="169" fontId="2" fillId="0" borderId="0" xfId="0" applyNumberFormat="1" applyFont="1" applyFill="1" applyBorder="1" applyAlignment="1">
      <alignment horizontal="center" vertical="center" wrapText="1"/>
    </xf>
    <xf numFmtId="0" fontId="41" fillId="0" borderId="0" xfId="0" applyFont="1" applyFill="1" applyBorder="1" applyAlignment="1">
      <alignment horizontal="center" vertical="center"/>
    </xf>
    <xf numFmtId="0" fontId="41" fillId="0" borderId="0" xfId="0" applyFont="1" applyFill="1" applyBorder="1" applyAlignment="1" applyProtection="1">
      <alignment horizontal="center" vertical="center"/>
    </xf>
    <xf numFmtId="0" fontId="17" fillId="6" borderId="0" xfId="0" applyFont="1" applyFill="1" applyBorder="1" applyAlignment="1" applyProtection="1">
      <alignment horizontal="center" vertical="center" wrapText="1"/>
    </xf>
    <xf numFmtId="167" fontId="2" fillId="0" borderId="0" xfId="0" quotePrefix="1" applyNumberFormat="1" applyFont="1" applyFill="1" applyBorder="1" applyAlignment="1">
      <alignment horizontal="center" vertical="center" wrapText="1"/>
    </xf>
    <xf numFmtId="167" fontId="2" fillId="0" borderId="0" xfId="1" quotePrefix="1" applyNumberFormat="1" applyFont="1" applyFill="1" applyBorder="1" applyAlignment="1">
      <alignment horizontal="center" vertical="center" wrapText="1"/>
    </xf>
    <xf numFmtId="167" fontId="0" fillId="0" borderId="0" xfId="1" quotePrefix="1" applyNumberFormat="1" applyFont="1" applyFill="1" applyBorder="1" applyAlignment="1">
      <alignment horizontal="center" vertical="center" wrapText="1"/>
    </xf>
    <xf numFmtId="168" fontId="0" fillId="0" borderId="0" xfId="0" applyNumberFormat="1" applyFont="1" applyFill="1" applyBorder="1" applyAlignment="1">
      <alignment horizontal="center" vertical="center" wrapText="1"/>
    </xf>
    <xf numFmtId="168" fontId="20" fillId="0" borderId="0" xfId="0" quotePrefix="1" applyNumberFormat="1" applyFont="1" applyFill="1" applyBorder="1" applyAlignment="1">
      <alignment horizontal="right" vertical="center" wrapText="1"/>
    </xf>
    <xf numFmtId="169" fontId="19" fillId="0" borderId="0" xfId="0" applyNumberFormat="1" applyFont="1" applyFill="1" applyBorder="1" applyAlignment="1">
      <alignment horizontal="center" vertical="center" wrapText="1"/>
    </xf>
    <xf numFmtId="167" fontId="3" fillId="0" borderId="0" xfId="0" quotePrefix="1" applyNumberFormat="1" applyFont="1" applyFill="1" applyBorder="1" applyAlignment="1">
      <alignment horizontal="center" vertical="center" wrapText="1"/>
    </xf>
    <xf numFmtId="167" fontId="3" fillId="0" borderId="0" xfId="0" applyNumberFormat="1" applyFont="1" applyFill="1" applyBorder="1" applyAlignment="1">
      <alignment horizontal="center" vertical="center" wrapText="1"/>
    </xf>
    <xf numFmtId="167" fontId="2" fillId="0" borderId="0" xfId="0" quotePrefix="1" applyNumberFormat="1" applyFont="1" applyFill="1" applyBorder="1" applyAlignment="1" applyProtection="1">
      <alignment horizontal="center" vertical="center" wrapText="1"/>
    </xf>
    <xf numFmtId="168" fontId="2" fillId="0" borderId="0" xfId="0" applyNumberFormat="1" applyFont="1" applyFill="1" applyBorder="1" applyAlignment="1" applyProtection="1">
      <alignment horizontal="center" vertical="center" wrapText="1"/>
    </xf>
    <xf numFmtId="168" fontId="22" fillId="0" borderId="0" xfId="0" applyNumberFormat="1" applyFont="1" applyFill="1" applyBorder="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7" fontId="2" fillId="0" borderId="0" xfId="1" quotePrefix="1" applyNumberFormat="1" applyFont="1" applyFill="1" applyBorder="1" applyAlignment="1" applyProtection="1">
      <alignment horizontal="center" vertical="center" wrapText="1"/>
    </xf>
    <xf numFmtId="168" fontId="2" fillId="0" borderId="0" xfId="0" quotePrefix="1" applyNumberFormat="1" applyFont="1" applyFill="1" applyBorder="1" applyAlignment="1" applyProtection="1">
      <alignment horizontal="center" vertical="center" wrapText="1"/>
    </xf>
    <xf numFmtId="167" fontId="22" fillId="0" borderId="0" xfId="1" applyNumberFormat="1" applyFont="1" applyFill="1" applyBorder="1" applyAlignment="1" applyProtection="1">
      <alignment horizontal="center" vertical="center" wrapText="1"/>
    </xf>
    <xf numFmtId="0" fontId="14" fillId="0" borderId="0" xfId="2" applyFill="1" applyBorder="1" applyAlignment="1" applyProtection="1">
      <alignment horizontal="center" vertical="center" wrapText="1"/>
    </xf>
    <xf numFmtId="14" fontId="2" fillId="0" borderId="0" xfId="0" applyNumberFormat="1" applyFont="1" applyFill="1" applyBorder="1" applyAlignment="1" applyProtection="1">
      <alignment horizontal="center" vertical="center" wrapText="1"/>
    </xf>
    <xf numFmtId="0" fontId="43" fillId="4" borderId="0" xfId="11" applyFont="1" applyFill="1" applyAlignment="1"/>
    <xf numFmtId="0" fontId="43" fillId="4" borderId="1" xfId="11" applyFont="1" applyFill="1" applyBorder="1" applyAlignment="1"/>
    <xf numFmtId="0" fontId="43" fillId="4" borderId="2" xfId="11" applyFont="1" applyFill="1" applyBorder="1" applyAlignment="1"/>
    <xf numFmtId="0" fontId="43" fillId="4" borderId="3" xfId="11" applyFont="1" applyFill="1" applyBorder="1" applyAlignment="1"/>
    <xf numFmtId="0" fontId="43" fillId="4" borderId="4" xfId="11" applyFont="1" applyFill="1" applyBorder="1" applyAlignment="1"/>
    <xf numFmtId="0" fontId="43" fillId="4" borderId="0" xfId="11" applyFont="1" applyFill="1" applyBorder="1" applyAlignment="1"/>
    <xf numFmtId="0" fontId="43" fillId="4" borderId="5" xfId="11" applyFont="1" applyFill="1" applyBorder="1" applyAlignment="1"/>
    <xf numFmtId="0" fontId="44" fillId="4" borderId="0" xfId="11" applyFont="1" applyFill="1" applyBorder="1" applyAlignment="1"/>
    <xf numFmtId="14" fontId="44" fillId="4" borderId="0" xfId="0" applyNumberFormat="1" applyFont="1" applyFill="1" applyBorder="1" applyAlignment="1">
      <alignment horizontal="left"/>
    </xf>
    <xf numFmtId="0" fontId="45" fillId="4" borderId="0" xfId="11" applyFont="1" applyFill="1" applyBorder="1" applyAlignment="1"/>
    <xf numFmtId="0" fontId="46" fillId="4" borderId="0" xfId="11" applyFont="1" applyFill="1" applyBorder="1" applyAlignment="1"/>
    <xf numFmtId="0" fontId="47" fillId="4" borderId="0" xfId="11" applyFont="1" applyFill="1" applyBorder="1" applyAlignment="1"/>
    <xf numFmtId="0" fontId="47" fillId="4" borderId="0" xfId="0" applyFont="1" applyFill="1" applyBorder="1"/>
    <xf numFmtId="0" fontId="46" fillId="4" borderId="15" xfId="11" applyFont="1" applyFill="1" applyBorder="1" applyAlignment="1">
      <alignment horizontal="left" wrapText="1"/>
    </xf>
    <xf numFmtId="0" fontId="47" fillId="4" borderId="0" xfId="0" applyFont="1" applyFill="1" applyBorder="1" applyAlignment="1">
      <alignment horizontal="left"/>
    </xf>
    <xf numFmtId="0" fontId="46" fillId="4" borderId="0" xfId="11" applyFont="1" applyFill="1" applyBorder="1" applyAlignment="1">
      <alignment wrapText="1"/>
    </xf>
    <xf numFmtId="0" fontId="46" fillId="4" borderId="0" xfId="11" applyFont="1" applyFill="1" applyBorder="1" applyAlignment="1">
      <alignment horizontal="left" wrapText="1"/>
    </xf>
    <xf numFmtId="170" fontId="48" fillId="4" borderId="0" xfId="10" applyNumberFormat="1" applyFont="1" applyFill="1" applyBorder="1" applyAlignment="1">
      <alignment horizontal="center" vertical="center"/>
    </xf>
    <xf numFmtId="0" fontId="46" fillId="4" borderId="0" xfId="11" applyFont="1" applyFill="1" applyBorder="1" applyAlignment="1">
      <alignment horizontal="center" wrapText="1"/>
    </xf>
    <xf numFmtId="172" fontId="46" fillId="4" borderId="0" xfId="12" applyNumberFormat="1" applyFont="1" applyFill="1" applyBorder="1" applyAlignment="1">
      <alignment horizontal="center" wrapText="1"/>
    </xf>
    <xf numFmtId="0" fontId="47" fillId="4" borderId="0" xfId="11" applyFont="1" applyFill="1" applyBorder="1" applyAlignment="1">
      <alignment horizontal="center"/>
    </xf>
    <xf numFmtId="5" fontId="47" fillId="4" borderId="0" xfId="12" applyNumberFormat="1" applyFont="1" applyFill="1" applyBorder="1" applyAlignment="1">
      <alignment horizontal="center"/>
    </xf>
    <xf numFmtId="0" fontId="47" fillId="0" borderId="0" xfId="0" applyFont="1" applyFill="1" applyBorder="1" applyAlignment="1">
      <alignment horizontal="center"/>
    </xf>
    <xf numFmtId="10" fontId="47" fillId="4" borderId="0" xfId="1" applyNumberFormat="1" applyFont="1" applyFill="1" applyBorder="1" applyAlignment="1">
      <alignment horizontal="center"/>
    </xf>
    <xf numFmtId="14" fontId="47" fillId="4" borderId="0" xfId="1" applyNumberFormat="1" applyFont="1" applyFill="1" applyBorder="1" applyAlignment="1">
      <alignment horizontal="center"/>
    </xf>
    <xf numFmtId="0" fontId="47" fillId="4" borderId="0" xfId="0" applyFont="1" applyFill="1" applyBorder="1" applyAlignment="1">
      <alignment horizontal="center"/>
    </xf>
    <xf numFmtId="0" fontId="50" fillId="4" borderId="15" xfId="11" applyFont="1" applyFill="1" applyBorder="1" applyAlignment="1">
      <alignment horizontal="left" wrapText="1"/>
    </xf>
    <xf numFmtId="0" fontId="46" fillId="4" borderId="0" xfId="11" applyFont="1" applyFill="1" applyBorder="1" applyAlignment="1">
      <alignment vertical="top"/>
    </xf>
    <xf numFmtId="0" fontId="47" fillId="4" borderId="0" xfId="11" applyFont="1" applyFill="1" applyBorder="1" applyAlignment="1">
      <alignment vertical="top"/>
    </xf>
    <xf numFmtId="3" fontId="47" fillId="4" borderId="0" xfId="11" applyNumberFormat="1" applyFont="1" applyFill="1" applyBorder="1" applyAlignment="1"/>
    <xf numFmtId="3" fontId="47" fillId="4" borderId="0" xfId="11" applyNumberFormat="1" applyFont="1" applyFill="1" applyBorder="1" applyAlignment="1">
      <alignment wrapText="1"/>
    </xf>
    <xf numFmtId="0" fontId="47" fillId="4" borderId="0" xfId="0" applyFont="1" applyFill="1" applyBorder="1" applyAlignment="1">
      <alignment horizontal="left" indent="2"/>
    </xf>
    <xf numFmtId="3" fontId="47" fillId="0" borderId="0" xfId="0" applyNumberFormat="1" applyFont="1"/>
    <xf numFmtId="165" fontId="43" fillId="4" borderId="0" xfId="9" applyFont="1" applyFill="1" applyAlignment="1"/>
    <xf numFmtId="0" fontId="46" fillId="4" borderId="0" xfId="11" applyFont="1" applyFill="1" applyBorder="1" applyAlignment="1">
      <alignment horizontal="left" vertical="top" indent="2"/>
    </xf>
    <xf numFmtId="3" fontId="47" fillId="4" borderId="0" xfId="11" applyNumberFormat="1" applyFont="1" applyFill="1" applyBorder="1" applyAlignment="1">
      <alignment vertical="top"/>
    </xf>
    <xf numFmtId="0" fontId="47" fillId="4" borderId="0" xfId="0" applyFont="1" applyFill="1" applyBorder="1" applyAlignment="1"/>
    <xf numFmtId="10" fontId="47" fillId="4" borderId="0" xfId="1" applyNumberFormat="1" applyFont="1" applyFill="1" applyBorder="1" applyAlignment="1">
      <alignment horizontal="right"/>
    </xf>
    <xf numFmtId="0" fontId="47" fillId="4" borderId="0" xfId="0" applyFont="1" applyFill="1" applyBorder="1" applyAlignment="1">
      <alignment horizontal="left" wrapText="1" indent="2"/>
    </xf>
    <xf numFmtId="3" fontId="47" fillId="4" borderId="0" xfId="11" applyNumberFormat="1" applyFont="1" applyFill="1" applyBorder="1" applyAlignment="1">
      <alignment vertical="top" wrapText="1"/>
    </xf>
    <xf numFmtId="0" fontId="46" fillId="4" borderId="0" xfId="11" applyFont="1" applyFill="1" applyBorder="1" applyAlignment="1">
      <alignment horizontal="left" indent="2"/>
    </xf>
    <xf numFmtId="0" fontId="47" fillId="4" borderId="0" xfId="0" applyFont="1" applyFill="1" applyBorder="1" applyAlignment="1">
      <alignment horizontal="left" vertical="top" wrapText="1" indent="2"/>
    </xf>
    <xf numFmtId="3" fontId="43" fillId="4" borderId="0" xfId="11" applyNumberFormat="1" applyFont="1" applyFill="1" applyBorder="1" applyAlignment="1"/>
    <xf numFmtId="0" fontId="47" fillId="4" borderId="0" xfId="0" applyFont="1" applyFill="1" applyBorder="1" applyAlignment="1">
      <alignment horizontal="left" vertical="top" wrapText="1"/>
    </xf>
    <xf numFmtId="0" fontId="47" fillId="4" borderId="0" xfId="0" applyFont="1" applyFill="1" applyBorder="1" applyAlignment="1">
      <alignment horizontal="left" vertical="center" wrapText="1" indent="2"/>
    </xf>
    <xf numFmtId="3" fontId="47" fillId="4" borderId="0" xfId="9" applyNumberFormat="1" applyFont="1" applyFill="1" applyBorder="1"/>
    <xf numFmtId="3" fontId="47" fillId="4" borderId="0" xfId="1" applyNumberFormat="1" applyFont="1" applyFill="1" applyBorder="1" applyAlignment="1">
      <alignment vertical="top"/>
    </xf>
    <xf numFmtId="3" fontId="47" fillId="4" borderId="0" xfId="0" applyNumberFormat="1" applyFont="1" applyFill="1" applyBorder="1"/>
    <xf numFmtId="3" fontId="47" fillId="4" borderId="0" xfId="1" applyNumberFormat="1" applyFont="1" applyFill="1" applyBorder="1"/>
    <xf numFmtId="0" fontId="47" fillId="4" borderId="0" xfId="0" applyFont="1" applyFill="1" applyBorder="1" applyAlignment="1">
      <alignment horizontal="left" wrapText="1"/>
    </xf>
    <xf numFmtId="3" fontId="47" fillId="4" borderId="0" xfId="1" applyNumberFormat="1" applyFont="1" applyFill="1" applyBorder="1" applyAlignment="1"/>
    <xf numFmtId="0" fontId="44" fillId="4" borderId="0" xfId="0" applyFont="1" applyFill="1" applyBorder="1"/>
    <xf numFmtId="3" fontId="44" fillId="4" borderId="0" xfId="11" applyNumberFormat="1" applyFont="1" applyFill="1" applyBorder="1" applyAlignment="1"/>
    <xf numFmtId="3" fontId="46" fillId="4" borderId="15" xfId="11" applyNumberFormat="1" applyFont="1" applyFill="1" applyBorder="1" applyAlignment="1">
      <alignment horizontal="left" wrapText="1"/>
    </xf>
    <xf numFmtId="0" fontId="47" fillId="4" borderId="0" xfId="0" applyFont="1" applyFill="1" applyBorder="1" applyAlignment="1">
      <alignment horizontal="left" indent="1"/>
    </xf>
    <xf numFmtId="0" fontId="46" fillId="4" borderId="0" xfId="0" applyFont="1" applyFill="1" applyBorder="1" applyAlignment="1">
      <alignment horizontal="left" indent="1"/>
    </xf>
    <xf numFmtId="0" fontId="47" fillId="4" borderId="0" xfId="0" applyFont="1" applyFill="1" applyBorder="1" applyAlignment="1">
      <alignment horizontal="left" vertical="center" wrapText="1" indent="1"/>
    </xf>
    <xf numFmtId="0" fontId="47" fillId="4" borderId="0" xfId="0" applyFont="1" applyFill="1" applyBorder="1" applyAlignment="1">
      <alignment horizontal="left" vertical="center" wrapText="1"/>
    </xf>
    <xf numFmtId="3" fontId="47" fillId="0" borderId="0" xfId="0" applyNumberFormat="1" applyFont="1" applyFill="1" applyBorder="1"/>
    <xf numFmtId="0" fontId="44" fillId="4" borderId="0" xfId="11" applyFont="1" applyFill="1" applyBorder="1" applyAlignment="1">
      <alignment vertical="center"/>
    </xf>
    <xf numFmtId="0" fontId="47" fillId="4" borderId="0" xfId="11" applyFont="1" applyFill="1" applyBorder="1" applyAlignment="1">
      <alignment vertical="center"/>
    </xf>
    <xf numFmtId="0" fontId="24" fillId="4" borderId="0" xfId="11" applyFont="1" applyFill="1" applyBorder="1" applyAlignment="1"/>
    <xf numFmtId="0" fontId="47" fillId="4" borderId="16" xfId="11" applyFont="1" applyFill="1" applyBorder="1" applyAlignment="1">
      <alignment vertical="top"/>
    </xf>
    <xf numFmtId="0" fontId="51" fillId="3" borderId="9" xfId="11" applyFont="1" applyFill="1" applyBorder="1" applyAlignment="1"/>
    <xf numFmtId="0" fontId="51" fillId="3" borderId="9" xfId="11" applyFont="1" applyFill="1" applyBorder="1" applyAlignment="1">
      <alignment horizontal="center"/>
    </xf>
    <xf numFmtId="0" fontId="52" fillId="4" borderId="0" xfId="11" applyFont="1" applyFill="1" applyBorder="1" applyAlignment="1"/>
    <xf numFmtId="0" fontId="52" fillId="4" borderId="9" xfId="11" applyFont="1" applyFill="1" applyBorder="1" applyAlignment="1"/>
    <xf numFmtId="3" fontId="52" fillId="4" borderId="9" xfId="12" applyNumberFormat="1" applyFont="1" applyFill="1" applyBorder="1" applyAlignment="1">
      <alignment horizontal="right" indent="2"/>
    </xf>
    <xf numFmtId="3" fontId="52" fillId="4" borderId="0" xfId="12" applyNumberFormat="1" applyFont="1" applyFill="1" applyBorder="1" applyAlignment="1">
      <alignment horizontal="right"/>
    </xf>
    <xf numFmtId="3" fontId="52" fillId="4" borderId="9" xfId="12" applyNumberFormat="1" applyFont="1" applyFill="1" applyBorder="1" applyAlignment="1">
      <alignment horizontal="right" wrapText="1" indent="2"/>
    </xf>
    <xf numFmtId="4" fontId="52" fillId="4" borderId="0" xfId="11" applyNumberFormat="1" applyFont="1" applyFill="1" applyBorder="1" applyAlignment="1"/>
    <xf numFmtId="0" fontId="53" fillId="4" borderId="0" xfId="0" applyFont="1" applyFill="1" applyBorder="1" applyAlignment="1">
      <alignment horizontal="right" readingOrder="1"/>
    </xf>
    <xf numFmtId="4" fontId="52" fillId="4" borderId="9" xfId="13" applyNumberFormat="1" applyFont="1" applyFill="1" applyBorder="1" applyAlignment="1">
      <alignment horizontal="right" indent="2"/>
    </xf>
    <xf numFmtId="171" fontId="52" fillId="4" borderId="0" xfId="9" applyNumberFormat="1" applyFont="1" applyFill="1" applyBorder="1" applyAlignment="1"/>
    <xf numFmtId="172" fontId="52" fillId="4" borderId="0" xfId="12" applyNumberFormat="1" applyFont="1" applyFill="1" applyBorder="1"/>
    <xf numFmtId="168" fontId="52" fillId="4" borderId="0" xfId="1" applyNumberFormat="1" applyFont="1" applyFill="1" applyBorder="1" applyAlignment="1">
      <alignment horizontal="right"/>
    </xf>
    <xf numFmtId="4" fontId="52" fillId="4" borderId="9" xfId="12" applyNumberFormat="1" applyFont="1" applyFill="1" applyBorder="1" applyAlignment="1">
      <alignment horizontal="right" indent="2"/>
    </xf>
    <xf numFmtId="168" fontId="52" fillId="4" borderId="0" xfId="12" applyNumberFormat="1" applyFont="1" applyFill="1" applyBorder="1" applyAlignment="1">
      <alignment horizontal="right"/>
    </xf>
    <xf numFmtId="167" fontId="52" fillId="4" borderId="0" xfId="1" applyNumberFormat="1" applyFont="1" applyFill="1" applyBorder="1" applyAlignment="1">
      <alignment horizontal="right"/>
    </xf>
    <xf numFmtId="10" fontId="52" fillId="4" borderId="9" xfId="13" applyNumberFormat="1" applyFont="1" applyFill="1" applyBorder="1" applyAlignment="1">
      <alignment horizontal="right" indent="2"/>
    </xf>
    <xf numFmtId="167" fontId="52" fillId="4" borderId="9" xfId="13" applyNumberFormat="1" applyFont="1" applyFill="1" applyBorder="1" applyAlignment="1">
      <alignment horizontal="right" indent="2"/>
    </xf>
    <xf numFmtId="172" fontId="52" fillId="4" borderId="0" xfId="12" applyNumberFormat="1" applyFont="1" applyFill="1" applyBorder="1" applyAlignment="1">
      <alignment horizontal="center"/>
    </xf>
    <xf numFmtId="3" fontId="52" fillId="4" borderId="0" xfId="11" applyNumberFormat="1" applyFont="1" applyFill="1" applyBorder="1" applyAlignment="1">
      <alignment horizontal="center"/>
    </xf>
    <xf numFmtId="0" fontId="44" fillId="4" borderId="15" xfId="11" applyFont="1" applyFill="1" applyBorder="1" applyAlignment="1">
      <alignment horizontal="center" wrapText="1"/>
    </xf>
    <xf numFmtId="172" fontId="44" fillId="4" borderId="15" xfId="12" applyNumberFormat="1" applyFont="1" applyFill="1" applyBorder="1" applyAlignment="1">
      <alignment horizontal="center" wrapText="1"/>
    </xf>
    <xf numFmtId="0" fontId="52" fillId="4" borderId="0" xfId="11" applyFont="1" applyFill="1" applyBorder="1" applyAlignment="1">
      <alignment horizontal="left"/>
    </xf>
    <xf numFmtId="172" fontId="52" fillId="4" borderId="0" xfId="12" applyNumberFormat="1" applyFont="1" applyFill="1" applyAlignment="1">
      <alignment horizontal="center"/>
    </xf>
    <xf numFmtId="167" fontId="52" fillId="4" borderId="0" xfId="1" applyNumberFormat="1" applyFont="1" applyFill="1" applyBorder="1" applyAlignment="1">
      <alignment horizontal="center"/>
    </xf>
    <xf numFmtId="0" fontId="44" fillId="4" borderId="17" xfId="11" applyFont="1" applyFill="1" applyBorder="1" applyAlignment="1">
      <alignment horizontal="center" wrapText="1"/>
    </xf>
    <xf numFmtId="172" fontId="44" fillId="4" borderId="17" xfId="11" applyNumberFormat="1" applyFont="1" applyFill="1" applyBorder="1" applyAlignment="1">
      <alignment horizontal="center" wrapText="1"/>
    </xf>
    <xf numFmtId="9" fontId="44" fillId="4" borderId="17" xfId="1" applyFont="1" applyFill="1" applyBorder="1" applyAlignment="1">
      <alignment horizontal="center" wrapText="1"/>
    </xf>
    <xf numFmtId="0" fontId="44" fillId="4" borderId="0" xfId="11" applyFont="1" applyFill="1" applyBorder="1" applyAlignment="1">
      <alignment horizontal="center" wrapText="1"/>
    </xf>
    <xf numFmtId="172" fontId="44" fillId="4" borderId="0" xfId="11" applyNumberFormat="1" applyFont="1" applyFill="1" applyBorder="1" applyAlignment="1">
      <alignment horizontal="center" wrapText="1"/>
    </xf>
    <xf numFmtId="9" fontId="44" fillId="4" borderId="0" xfId="1" applyFont="1" applyFill="1" applyBorder="1" applyAlignment="1">
      <alignment horizontal="center" wrapText="1"/>
    </xf>
    <xf numFmtId="167" fontId="44" fillId="4" borderId="17" xfId="1" applyNumberFormat="1" applyFont="1" applyFill="1" applyBorder="1" applyAlignment="1">
      <alignment horizontal="center" wrapText="1"/>
    </xf>
    <xf numFmtId="0" fontId="52" fillId="4" borderId="0" xfId="11" applyFont="1" applyFill="1" applyBorder="1" applyAlignment="1">
      <alignment horizontal="left" indent="1"/>
    </xf>
    <xf numFmtId="10" fontId="52" fillId="4" borderId="0" xfId="1" applyNumberFormat="1" applyFont="1" applyFill="1" applyBorder="1" applyAlignment="1">
      <alignment horizontal="center"/>
    </xf>
    <xf numFmtId="172" fontId="44" fillId="4" borderId="0" xfId="12" applyNumberFormat="1" applyFont="1" applyFill="1" applyBorder="1"/>
    <xf numFmtId="172" fontId="52" fillId="4" borderId="15" xfId="12" applyNumberFormat="1" applyFont="1" applyFill="1" applyBorder="1" applyAlignment="1">
      <alignment horizontal="center"/>
    </xf>
    <xf numFmtId="0" fontId="0" fillId="4" borderId="0" xfId="0" applyFill="1" applyBorder="1"/>
    <xf numFmtId="9" fontId="52" fillId="4" borderId="0" xfId="11" quotePrefix="1" applyNumberFormat="1" applyFont="1" applyFill="1" applyBorder="1" applyAlignment="1">
      <alignment horizontal="left"/>
    </xf>
    <xf numFmtId="172" fontId="44" fillId="4" borderId="17" xfId="11" applyNumberFormat="1" applyFont="1" applyFill="1" applyBorder="1" applyAlignment="1">
      <alignment wrapText="1"/>
    </xf>
    <xf numFmtId="172" fontId="52" fillId="4" borderId="0" xfId="11" applyNumberFormat="1" applyFont="1" applyFill="1" applyBorder="1" applyAlignment="1"/>
    <xf numFmtId="173" fontId="52" fillId="4" borderId="0" xfId="11" applyNumberFormat="1" applyFont="1" applyFill="1" applyBorder="1" applyAlignment="1">
      <alignment horizontal="left"/>
    </xf>
    <xf numFmtId="0" fontId="52" fillId="4" borderId="0" xfId="11" applyFont="1" applyFill="1" applyBorder="1">
      <alignment horizontal="left" wrapText="1"/>
    </xf>
    <xf numFmtId="0" fontId="55" fillId="4" borderId="0" xfId="14" applyFont="1" applyFill="1" applyBorder="1" applyAlignment="1">
      <alignment horizontal="center" wrapText="1"/>
    </xf>
    <xf numFmtId="10" fontId="52" fillId="4" borderId="0" xfId="1" applyNumberFormat="1" applyFont="1" applyFill="1" applyBorder="1"/>
    <xf numFmtId="172" fontId="52" fillId="4" borderId="0" xfId="9" applyNumberFormat="1" applyFont="1" applyFill="1" applyBorder="1" applyAlignment="1">
      <alignment horizontal="center"/>
    </xf>
    <xf numFmtId="0" fontId="52" fillId="4" borderId="17" xfId="11" applyFont="1" applyFill="1" applyBorder="1" applyAlignment="1">
      <alignment horizontal="center" wrapText="1"/>
    </xf>
    <xf numFmtId="0" fontId="52" fillId="4" borderId="0" xfId="11" applyFont="1" applyFill="1" applyBorder="1" applyAlignment="1">
      <alignment horizontal="left" vertical="top"/>
    </xf>
    <xf numFmtId="167" fontId="52" fillId="4" borderId="0" xfId="1" applyNumberFormat="1" applyFont="1" applyFill="1" applyAlignment="1">
      <alignment horizontal="center"/>
    </xf>
    <xf numFmtId="0" fontId="52" fillId="4" borderId="0" xfId="11" applyFont="1" applyFill="1" applyBorder="1" applyAlignment="1">
      <alignment horizontal="center"/>
    </xf>
    <xf numFmtId="16" fontId="52" fillId="4" borderId="0" xfId="11" quotePrefix="1" applyNumberFormat="1" applyFont="1" applyFill="1" applyBorder="1" applyAlignment="1">
      <alignment horizontal="left"/>
    </xf>
    <xf numFmtId="0" fontId="52" fillId="4" borderId="0" xfId="11" quotePrefix="1" applyFont="1" applyFill="1" applyBorder="1" applyAlignment="1">
      <alignment horizontal="left"/>
    </xf>
    <xf numFmtId="172" fontId="44" fillId="4" borderId="0" xfId="11" applyNumberFormat="1" applyFont="1" applyFill="1" applyBorder="1" applyAlignment="1">
      <alignment wrapText="1"/>
    </xf>
    <xf numFmtId="0" fontId="52" fillId="4" borderId="0" xfId="15" applyFont="1" applyFill="1" applyBorder="1">
      <alignment horizontal="left" wrapText="1"/>
    </xf>
    <xf numFmtId="0" fontId="44" fillId="4" borderId="0" xfId="16" applyFont="1" applyFill="1" applyBorder="1"/>
    <xf numFmtId="0" fontId="52" fillId="4" borderId="18" xfId="11" applyFont="1" applyFill="1" applyBorder="1">
      <alignment horizontal="left" wrapText="1"/>
    </xf>
    <xf numFmtId="172" fontId="56" fillId="4" borderId="0" xfId="12" applyNumberFormat="1" applyFont="1" applyFill="1" applyAlignment="1">
      <alignment horizontal="center"/>
    </xf>
    <xf numFmtId="167" fontId="56" fillId="4" borderId="0" xfId="1" applyNumberFormat="1" applyFont="1" applyFill="1" applyBorder="1" applyAlignment="1">
      <alignment horizontal="center"/>
    </xf>
    <xf numFmtId="172" fontId="56" fillId="4" borderId="0" xfId="12" applyNumberFormat="1" applyFont="1" applyFill="1" applyBorder="1" applyAlignment="1">
      <alignment horizontal="center"/>
    </xf>
    <xf numFmtId="0" fontId="57" fillId="4" borderId="4" xfId="11" applyFont="1" applyFill="1" applyBorder="1" applyAlignment="1"/>
    <xf numFmtId="10" fontId="52" fillId="4" borderId="0" xfId="11" applyNumberFormat="1" applyFont="1" applyFill="1" applyBorder="1" applyAlignment="1">
      <alignment horizontal="center"/>
    </xf>
    <xf numFmtId="0" fontId="57" fillId="4" borderId="5" xfId="11" applyFont="1" applyFill="1" applyBorder="1" applyAlignment="1"/>
    <xf numFmtId="0" fontId="57" fillId="4" borderId="0" xfId="11" applyFont="1" applyFill="1" applyAlignment="1"/>
    <xf numFmtId="0" fontId="43" fillId="4" borderId="6" xfId="11" applyFont="1" applyFill="1" applyBorder="1" applyAlignment="1"/>
    <xf numFmtId="0" fontId="43" fillId="4" borderId="7" xfId="11" applyFont="1" applyFill="1" applyBorder="1" applyAlignment="1"/>
    <xf numFmtId="0" fontId="43" fillId="4" borderId="8" xfId="11" applyFont="1" applyFill="1" applyBorder="1" applyAlignment="1"/>
    <xf numFmtId="10" fontId="2" fillId="0" borderId="0" xfId="1" applyNumberFormat="1" applyFont="1" applyFill="1" applyBorder="1" applyAlignment="1">
      <alignment horizontal="center" vertical="center" wrapText="1"/>
    </xf>
    <xf numFmtId="4" fontId="2" fillId="0" borderId="0" xfId="0" applyNumberFormat="1" applyFont="1" applyFill="1" applyBorder="1" applyAlignment="1">
      <alignment horizontal="center" vertical="center" wrapText="1"/>
    </xf>
    <xf numFmtId="2" fontId="2" fillId="0" borderId="0" xfId="0" applyNumberFormat="1" applyFont="1" applyFill="1" applyBorder="1" applyAlignment="1" applyProtection="1">
      <alignment horizontal="center" vertical="center" wrapText="1"/>
    </xf>
    <xf numFmtId="2" fontId="2" fillId="0" borderId="0" xfId="0" applyNumberFormat="1" applyFont="1" applyFill="1" applyBorder="1" applyAlignment="1">
      <alignment horizontal="center" vertical="center" wrapText="1"/>
    </xf>
    <xf numFmtId="10" fontId="2" fillId="0" borderId="0" xfId="0" applyNumberFormat="1" applyFont="1" applyFill="1" applyBorder="1" applyAlignment="1">
      <alignment horizontal="center" vertical="center" wrapText="1"/>
    </xf>
    <xf numFmtId="10" fontId="2" fillId="0" borderId="0" xfId="0" applyNumberFormat="1" applyFont="1" applyFill="1" applyBorder="1" applyAlignment="1" applyProtection="1">
      <alignment horizontal="center" vertical="center" wrapText="1"/>
    </xf>
    <xf numFmtId="0" fontId="41"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0" fontId="0" fillId="0" borderId="0" xfId="0" applyFont="1" applyFill="1" applyBorder="1" applyAlignment="1">
      <alignment horizontal="left" wrapText="1"/>
    </xf>
    <xf numFmtId="0" fontId="47" fillId="4" borderId="0" xfId="11" applyFont="1" applyFill="1" applyBorder="1" applyAlignment="1">
      <alignment horizontal="center" vertical="center" wrapText="1"/>
    </xf>
    <xf numFmtId="0" fontId="24" fillId="4" borderId="0" xfId="11" applyFont="1" applyFill="1" applyBorder="1" applyAlignment="1">
      <alignment horizontal="left" wrapText="1"/>
    </xf>
    <xf numFmtId="0" fontId="43" fillId="4" borderId="0" xfId="11" applyFont="1" applyFill="1" applyBorder="1" applyAlignment="1">
      <alignment horizontal="left"/>
    </xf>
    <xf numFmtId="0" fontId="40" fillId="0" borderId="0" xfId="0" applyFont="1" applyFill="1" applyBorder="1" applyAlignment="1">
      <alignment horizontal="left" vertical="center" wrapText="1"/>
    </xf>
    <xf numFmtId="9" fontId="44" fillId="0" borderId="17" xfId="1" applyFont="1" applyBorder="1" applyAlignment="1">
      <alignment horizontal="center" wrapText="1"/>
    </xf>
  </cellXfs>
  <cellStyles count="17">
    <cellStyle name="Comma" xfId="9" builtinId="3"/>
    <cellStyle name="Comma [0]" xfId="10" builtinId="6"/>
    <cellStyle name="Comma 2" xfId="3" xr:uid="{00000000-0005-0000-0000-000002000000}"/>
    <cellStyle name="Comma_strat tables_ubi_v1" xfId="12" xr:uid="{00000000-0005-0000-0000-000003000000}"/>
    <cellStyle name="Hyperlink" xfId="2" builtinId="8"/>
    <cellStyle name="Normal" xfId="0" builtinId="0"/>
    <cellStyle name="Normal 2" xfId="4" xr:uid="{00000000-0005-0000-0000-000006000000}"/>
    <cellStyle name="Normal 3" xfId="5" xr:uid="{00000000-0005-0000-0000-000007000000}"/>
    <cellStyle name="Normal 4" xfId="6" xr:uid="{00000000-0005-0000-0000-000008000000}"/>
    <cellStyle name="Normal 7" xfId="7" xr:uid="{00000000-0005-0000-0000-000009000000}"/>
    <cellStyle name="Normal_Analysis" xfId="14" xr:uid="{00000000-0005-0000-0000-00000A000000}"/>
    <cellStyle name="Normal_Investor_Report_Marfin" xfId="11" xr:uid="{00000000-0005-0000-0000-00000B000000}"/>
    <cellStyle name="Normal_Italian RMDM - Tape 20070420" xfId="16" xr:uid="{00000000-0005-0000-0000-00000C000000}"/>
    <cellStyle name="Percent" xfId="1" builtinId="5"/>
    <cellStyle name="Percent 3" xfId="13" xr:uid="{00000000-0005-0000-0000-00000E000000}"/>
    <cellStyle name="Standard 3" xfId="8" xr:uid="{00000000-0005-0000-0000-00000F000000}"/>
    <cellStyle name="Style 1" xfId="15" xr:uid="{00000000-0005-0000-0000-000010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48</xdr:row>
      <xdr:rowOff>81645</xdr:rowOff>
    </xdr:from>
    <xdr:to>
      <xdr:col>3</xdr:col>
      <xdr:colOff>73325</xdr:colOff>
      <xdr:row>57</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49</xdr:row>
      <xdr:rowOff>52920</xdr:rowOff>
    </xdr:from>
    <xdr:to>
      <xdr:col>7</xdr:col>
      <xdr:colOff>1143000</xdr:colOff>
      <xdr:row>63</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990600</xdr:colOff>
      <xdr:row>1</xdr:row>
      <xdr:rowOff>152400</xdr:rowOff>
    </xdr:from>
    <xdr:to>
      <xdr:col>6</xdr:col>
      <xdr:colOff>1838325</xdr:colOff>
      <xdr:row>5</xdr:row>
      <xdr:rowOff>66675</xdr:rowOff>
    </xdr:to>
    <xdr:pic>
      <xdr:nvPicPr>
        <xdr:cNvPr id="2" name="Picture 10">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277350" y="323850"/>
          <a:ext cx="2324100" cy="561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478632</xdr:colOff>
      <xdr:row>1</xdr:row>
      <xdr:rowOff>130967</xdr:rowOff>
    </xdr:from>
    <xdr:to>
      <xdr:col>5</xdr:col>
      <xdr:colOff>76540</xdr:colOff>
      <xdr:row>7</xdr:row>
      <xdr:rowOff>88105</xdr:rowOff>
    </xdr:to>
    <xdr:sp macro="" textlink="">
      <xdr:nvSpPr>
        <xdr:cNvPr id="3" name="Rectangle 2">
          <a:extLst>
            <a:ext uri="{FF2B5EF4-FFF2-40B4-BE49-F238E27FC236}">
              <a16:creationId xmlns:a16="http://schemas.microsoft.com/office/drawing/2014/main" id="{00000000-0008-0000-0700-000003000000}"/>
            </a:ext>
          </a:extLst>
        </xdr:cNvPr>
        <xdr:cNvSpPr>
          <a:spLocks noChangeArrowheads="1"/>
        </xdr:cNvSpPr>
      </xdr:nvSpPr>
      <xdr:spPr bwMode="auto">
        <a:xfrm>
          <a:off x="716757" y="302417"/>
          <a:ext cx="7646533" cy="928688"/>
        </a:xfrm>
        <a:prstGeom prst="rect">
          <a:avLst/>
        </a:prstGeom>
        <a:noFill/>
        <a:ln w="9525">
          <a:noFill/>
          <a:miter lim="800000"/>
          <a:headEnd/>
          <a:tailEnd/>
        </a:ln>
        <a:effectLst/>
      </xdr:spPr>
      <xdr:txBody>
        <a:bodyPr vertOverflow="clip" wrap="square" lIns="0" tIns="45720" rIns="0" bIns="45720" anchor="t" upright="1"/>
        <a:lstStyle/>
        <a:p>
          <a:pPr algn="l" rtl="0">
            <a:defRPr sz="1000"/>
          </a:pPr>
          <a:r>
            <a:rPr lang="en-US" sz="2000" b="1" i="0" strike="noStrike">
              <a:solidFill>
                <a:srgbClr val="000080"/>
              </a:solidFill>
              <a:latin typeface="Arial"/>
              <a:cs typeface="Arial"/>
            </a:rPr>
            <a:t>Covered Bond Investor Report</a:t>
          </a:r>
        </a:p>
        <a:p>
          <a:pPr algn="l" rtl="0">
            <a:defRPr sz="1000"/>
          </a:pPr>
          <a:r>
            <a:rPr lang="en-US" sz="2000" b="1" i="0" strike="noStrike">
              <a:solidFill>
                <a:srgbClr val="000080"/>
              </a:solidFill>
              <a:latin typeface="Arial"/>
              <a:cs typeface="Arial"/>
            </a:rPr>
            <a:t>Monthly Report 31/01/2020</a:t>
          </a:r>
        </a:p>
        <a:p>
          <a:pPr algn="l" rtl="0">
            <a:defRPr sz="1000"/>
          </a:pPr>
          <a:endParaRPr lang="en-US" sz="2000" b="1" i="0" strike="noStrike">
            <a:solidFill>
              <a:srgbClr val="000080"/>
            </a:solidFill>
            <a:latin typeface="Arial"/>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7" Type="http://schemas.openxmlformats.org/officeDocument/2006/relationships/vmlDrawing" Target="../drawings/vmlDrawing3.vm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printerSettings" Target="../printerSettings/printerSettings4.bin"/><Relationship Id="rId5" Type="http://schemas.openxmlformats.org/officeDocument/2006/relationships/hyperlink" Target="https://www.coveredbondlabel.com/issuer/159/" TargetMode="External"/><Relationship Id="rId4" Type="http://schemas.openxmlformats.org/officeDocument/2006/relationships/hyperlink" Target="https://www.coveredbondlabel.com/issuer/159/"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heetViews>
  <sheetFormatPr defaultColWidth="9.140625" defaultRowHeight="15" x14ac:dyDescent="0.25"/>
  <cols>
    <col min="1" max="1" width="242" style="2" customWidth="1"/>
    <col min="2" max="16384" width="9.140625" style="2"/>
  </cols>
  <sheetData>
    <row r="1" spans="1:1" ht="31.5" x14ac:dyDescent="0.25">
      <c r="A1" s="38" t="s">
        <v>983</v>
      </c>
    </row>
    <row r="3" spans="1:1" x14ac:dyDescent="0.25">
      <c r="A3" s="95"/>
    </row>
    <row r="4" spans="1:1" ht="34.5" x14ac:dyDescent="0.25">
      <c r="A4" s="96" t="s">
        <v>984</v>
      </c>
    </row>
    <row r="5" spans="1:1" ht="34.5" x14ac:dyDescent="0.25">
      <c r="A5" s="96" t="s">
        <v>985</v>
      </c>
    </row>
    <row r="6" spans="1:1" ht="51.75" x14ac:dyDescent="0.25">
      <c r="A6" s="96" t="s">
        <v>986</v>
      </c>
    </row>
    <row r="7" spans="1:1" ht="17.25" x14ac:dyDescent="0.25">
      <c r="A7" s="96"/>
    </row>
    <row r="8" spans="1:1" ht="18.75" x14ac:dyDescent="0.25">
      <c r="A8" s="97" t="s">
        <v>987</v>
      </c>
    </row>
    <row r="9" spans="1:1" ht="34.5" x14ac:dyDescent="0.3">
      <c r="A9" s="106" t="s">
        <v>1150</v>
      </c>
    </row>
    <row r="10" spans="1:1" ht="86.25" x14ac:dyDescent="0.25">
      <c r="A10" s="99" t="s">
        <v>988</v>
      </c>
    </row>
    <row r="11" spans="1:1" ht="34.5" x14ac:dyDescent="0.25">
      <c r="A11" s="99" t="s">
        <v>989</v>
      </c>
    </row>
    <row r="12" spans="1:1" ht="17.25" x14ac:dyDescent="0.25">
      <c r="A12" s="99" t="s">
        <v>990</v>
      </c>
    </row>
    <row r="13" spans="1:1" ht="17.25" x14ac:dyDescent="0.25">
      <c r="A13" s="99" t="s">
        <v>991</v>
      </c>
    </row>
    <row r="14" spans="1:1" ht="34.5" x14ac:dyDescent="0.25">
      <c r="A14" s="99" t="s">
        <v>992</v>
      </c>
    </row>
    <row r="15" spans="1:1" ht="17.25" x14ac:dyDescent="0.25">
      <c r="A15" s="99"/>
    </row>
    <row r="16" spans="1:1" ht="18.75" x14ac:dyDescent="0.25">
      <c r="A16" s="97" t="s">
        <v>993</v>
      </c>
    </row>
    <row r="17" spans="1:1" ht="17.25" x14ac:dyDescent="0.25">
      <c r="A17" s="100" t="s">
        <v>994</v>
      </c>
    </row>
    <row r="18" spans="1:1" ht="34.5" x14ac:dyDescent="0.25">
      <c r="A18" s="101" t="s">
        <v>995</v>
      </c>
    </row>
    <row r="19" spans="1:1" ht="34.5" x14ac:dyDescent="0.25">
      <c r="A19" s="101" t="s">
        <v>996</v>
      </c>
    </row>
    <row r="20" spans="1:1" ht="51.75" x14ac:dyDescent="0.25">
      <c r="A20" s="101" t="s">
        <v>997</v>
      </c>
    </row>
    <row r="21" spans="1:1" ht="86.25" x14ac:dyDescent="0.25">
      <c r="A21" s="101" t="s">
        <v>998</v>
      </c>
    </row>
    <row r="22" spans="1:1" ht="51.75" x14ac:dyDescent="0.25">
      <c r="A22" s="101" t="s">
        <v>999</v>
      </c>
    </row>
    <row r="23" spans="1:1" ht="34.5" x14ac:dyDescent="0.25">
      <c r="A23" s="101" t="s">
        <v>1000</v>
      </c>
    </row>
    <row r="24" spans="1:1" ht="17.25" x14ac:dyDescent="0.25">
      <c r="A24" s="101" t="s">
        <v>1001</v>
      </c>
    </row>
    <row r="25" spans="1:1" ht="17.25" x14ac:dyDescent="0.25">
      <c r="A25" s="100" t="s">
        <v>1002</v>
      </c>
    </row>
    <row r="26" spans="1:1" ht="51.75" x14ac:dyDescent="0.3">
      <c r="A26" s="102" t="s">
        <v>1003</v>
      </c>
    </row>
    <row r="27" spans="1:1" ht="17.25" x14ac:dyDescent="0.3">
      <c r="A27" s="102" t="s">
        <v>1004</v>
      </c>
    </row>
    <row r="28" spans="1:1" ht="17.25" x14ac:dyDescent="0.25">
      <c r="A28" s="100" t="s">
        <v>1005</v>
      </c>
    </row>
    <row r="29" spans="1:1" ht="34.5" x14ac:dyDescent="0.25">
      <c r="A29" s="101" t="s">
        <v>1006</v>
      </c>
    </row>
    <row r="30" spans="1:1" ht="34.5" x14ac:dyDescent="0.25">
      <c r="A30" s="101" t="s">
        <v>1007</v>
      </c>
    </row>
    <row r="31" spans="1:1" ht="34.5" x14ac:dyDescent="0.25">
      <c r="A31" s="101" t="s">
        <v>1008</v>
      </c>
    </row>
    <row r="32" spans="1:1" ht="34.5" x14ac:dyDescent="0.25">
      <c r="A32" s="101" t="s">
        <v>1009</v>
      </c>
    </row>
    <row r="33" spans="1:1" ht="17.25" x14ac:dyDescent="0.25">
      <c r="A33" s="101"/>
    </row>
    <row r="34" spans="1:1" ht="18.75" x14ac:dyDescent="0.25">
      <c r="A34" s="97" t="s">
        <v>1010</v>
      </c>
    </row>
    <row r="35" spans="1:1" ht="17.25" x14ac:dyDescent="0.25">
      <c r="A35" s="100" t="s">
        <v>1011</v>
      </c>
    </row>
    <row r="36" spans="1:1" ht="34.5" x14ac:dyDescent="0.25">
      <c r="A36" s="101" t="s">
        <v>1012</v>
      </c>
    </row>
    <row r="37" spans="1:1" ht="34.5" x14ac:dyDescent="0.25">
      <c r="A37" s="101" t="s">
        <v>1013</v>
      </c>
    </row>
    <row r="38" spans="1:1" ht="34.5" x14ac:dyDescent="0.25">
      <c r="A38" s="101" t="s">
        <v>1014</v>
      </c>
    </row>
    <row r="39" spans="1:1" ht="17.25" x14ac:dyDescent="0.25">
      <c r="A39" s="101" t="s">
        <v>1015</v>
      </c>
    </row>
    <row r="40" spans="1:1" ht="34.5" x14ac:dyDescent="0.25">
      <c r="A40" s="101" t="s">
        <v>1016</v>
      </c>
    </row>
    <row r="41" spans="1:1" ht="17.25" x14ac:dyDescent="0.25">
      <c r="A41" s="100" t="s">
        <v>1017</v>
      </c>
    </row>
    <row r="42" spans="1:1" ht="17.25" x14ac:dyDescent="0.25">
      <c r="A42" s="101" t="s">
        <v>1018</v>
      </c>
    </row>
    <row r="43" spans="1:1" ht="17.25" x14ac:dyDescent="0.3">
      <c r="A43" s="102" t="s">
        <v>1019</v>
      </c>
    </row>
    <row r="44" spans="1:1" ht="17.25" x14ac:dyDescent="0.25">
      <c r="A44" s="100" t="s">
        <v>1020</v>
      </c>
    </row>
    <row r="45" spans="1:1" ht="34.5" x14ac:dyDescent="0.3">
      <c r="A45" s="102" t="s">
        <v>1021</v>
      </c>
    </row>
    <row r="46" spans="1:1" ht="34.5" x14ac:dyDescent="0.25">
      <c r="A46" s="101" t="s">
        <v>1022</v>
      </c>
    </row>
    <row r="47" spans="1:1" ht="51.75" x14ac:dyDescent="0.25">
      <c r="A47" s="101" t="s">
        <v>1023</v>
      </c>
    </row>
    <row r="48" spans="1:1" ht="17.25" x14ac:dyDescent="0.25">
      <c r="A48" s="101" t="s">
        <v>1024</v>
      </c>
    </row>
    <row r="49" spans="1:1" ht="17.25" x14ac:dyDescent="0.3">
      <c r="A49" s="102" t="s">
        <v>1025</v>
      </c>
    </row>
    <row r="50" spans="1:1" ht="17.25" x14ac:dyDescent="0.25">
      <c r="A50" s="100" t="s">
        <v>1026</v>
      </c>
    </row>
    <row r="51" spans="1:1" ht="34.5" x14ac:dyDescent="0.3">
      <c r="A51" s="102" t="s">
        <v>1027</v>
      </c>
    </row>
    <row r="52" spans="1:1" ht="17.25" x14ac:dyDescent="0.25">
      <c r="A52" s="101" t="s">
        <v>1028</v>
      </c>
    </row>
    <row r="53" spans="1:1" ht="34.5" x14ac:dyDescent="0.3">
      <c r="A53" s="102" t="s">
        <v>1029</v>
      </c>
    </row>
    <row r="54" spans="1:1" ht="17.25" x14ac:dyDescent="0.25">
      <c r="A54" s="100" t="s">
        <v>1030</v>
      </c>
    </row>
    <row r="55" spans="1:1" ht="17.25" x14ac:dyDescent="0.3">
      <c r="A55" s="102" t="s">
        <v>1031</v>
      </c>
    </row>
    <row r="56" spans="1:1" ht="34.5" x14ac:dyDescent="0.25">
      <c r="A56" s="101" t="s">
        <v>1032</v>
      </c>
    </row>
    <row r="57" spans="1:1" ht="17.25" x14ac:dyDescent="0.25">
      <c r="A57" s="101" t="s">
        <v>1033</v>
      </c>
    </row>
    <row r="58" spans="1:1" ht="34.5" x14ac:dyDescent="0.25">
      <c r="A58" s="101" t="s">
        <v>1034</v>
      </c>
    </row>
    <row r="59" spans="1:1" ht="17.25" x14ac:dyDescent="0.25">
      <c r="A59" s="100" t="s">
        <v>1035</v>
      </c>
    </row>
    <row r="60" spans="1:1" ht="34.5" x14ac:dyDescent="0.25">
      <c r="A60" s="101" t="s">
        <v>1036</v>
      </c>
    </row>
    <row r="61" spans="1:1" ht="17.25" x14ac:dyDescent="0.25">
      <c r="A61" s="103"/>
    </row>
    <row r="62" spans="1:1" ht="18.75" x14ac:dyDescent="0.25">
      <c r="A62" s="97" t="s">
        <v>1037</v>
      </c>
    </row>
    <row r="63" spans="1:1" ht="17.25" x14ac:dyDescent="0.25">
      <c r="A63" s="100" t="s">
        <v>1038</v>
      </c>
    </row>
    <row r="64" spans="1:1" ht="34.5" x14ac:dyDescent="0.25">
      <c r="A64" s="101" t="s">
        <v>1039</v>
      </c>
    </row>
    <row r="65" spans="1:1" ht="17.25" x14ac:dyDescent="0.25">
      <c r="A65" s="101" t="s">
        <v>1040</v>
      </c>
    </row>
    <row r="66" spans="1:1" ht="34.5" x14ac:dyDescent="0.25">
      <c r="A66" s="99" t="s">
        <v>1041</v>
      </c>
    </row>
    <row r="67" spans="1:1" ht="34.5" x14ac:dyDescent="0.25">
      <c r="A67" s="99" t="s">
        <v>1042</v>
      </c>
    </row>
    <row r="68" spans="1:1" ht="34.5" x14ac:dyDescent="0.25">
      <c r="A68" s="99" t="s">
        <v>1043</v>
      </c>
    </row>
    <row r="69" spans="1:1" ht="17.25" x14ac:dyDescent="0.25">
      <c r="A69" s="104" t="s">
        <v>1044</v>
      </c>
    </row>
    <row r="70" spans="1:1" ht="51.75" x14ac:dyDescent="0.25">
      <c r="A70" s="99" t="s">
        <v>1045</v>
      </c>
    </row>
    <row r="71" spans="1:1" ht="17.25" x14ac:dyDescent="0.25">
      <c r="A71" s="99" t="s">
        <v>1046</v>
      </c>
    </row>
    <row r="72" spans="1:1" ht="17.25" x14ac:dyDescent="0.25">
      <c r="A72" s="104" t="s">
        <v>1047</v>
      </c>
    </row>
    <row r="73" spans="1:1" ht="17.25" x14ac:dyDescent="0.25">
      <c r="A73" s="99" t="s">
        <v>1048</v>
      </c>
    </row>
    <row r="74" spans="1:1" ht="17.25" x14ac:dyDescent="0.25">
      <c r="A74" s="104" t="s">
        <v>1049</v>
      </c>
    </row>
    <row r="75" spans="1:1" ht="34.5" x14ac:dyDescent="0.25">
      <c r="A75" s="99" t="s">
        <v>1050</v>
      </c>
    </row>
    <row r="76" spans="1:1" ht="17.25" x14ac:dyDescent="0.25">
      <c r="A76" s="99" t="s">
        <v>1051</v>
      </c>
    </row>
    <row r="77" spans="1:1" ht="51.75" x14ac:dyDescent="0.25">
      <c r="A77" s="99" t="s">
        <v>1052</v>
      </c>
    </row>
    <row r="78" spans="1:1" ht="17.25" x14ac:dyDescent="0.25">
      <c r="A78" s="104" t="s">
        <v>1053</v>
      </c>
    </row>
    <row r="79" spans="1:1" ht="17.25" x14ac:dyDescent="0.3">
      <c r="A79" s="98" t="s">
        <v>1054</v>
      </c>
    </row>
    <row r="80" spans="1:1" ht="17.25" x14ac:dyDescent="0.25">
      <c r="A80" s="104" t="s">
        <v>1055</v>
      </c>
    </row>
    <row r="81" spans="1:1" ht="34.5" x14ac:dyDescent="0.25">
      <c r="A81" s="99" t="s">
        <v>1056</v>
      </c>
    </row>
    <row r="82" spans="1:1" ht="34.5" x14ac:dyDescent="0.25">
      <c r="A82" s="99" t="s">
        <v>1057</v>
      </c>
    </row>
    <row r="83" spans="1:1" ht="34.5" x14ac:dyDescent="0.25">
      <c r="A83" s="99" t="s">
        <v>1058</v>
      </c>
    </row>
    <row r="84" spans="1:1" ht="34.5" x14ac:dyDescent="0.25">
      <c r="A84" s="99" t="s">
        <v>1059</v>
      </c>
    </row>
    <row r="85" spans="1:1" ht="34.5" x14ac:dyDescent="0.25">
      <c r="A85" s="99" t="s">
        <v>1060</v>
      </c>
    </row>
    <row r="86" spans="1:1" ht="17.25" x14ac:dyDescent="0.25">
      <c r="A86" s="104" t="s">
        <v>1061</v>
      </c>
    </row>
    <row r="87" spans="1:1" ht="17.25" x14ac:dyDescent="0.25">
      <c r="A87" s="99" t="s">
        <v>1062</v>
      </c>
    </row>
    <row r="88" spans="1:1" ht="34.5" x14ac:dyDescent="0.25">
      <c r="A88" s="99" t="s">
        <v>1063</v>
      </c>
    </row>
    <row r="89" spans="1:1" ht="17.25" x14ac:dyDescent="0.25">
      <c r="A89" s="104" t="s">
        <v>1064</v>
      </c>
    </row>
    <row r="90" spans="1:1" ht="34.5" x14ac:dyDescent="0.25">
      <c r="A90" s="99" t="s">
        <v>1065</v>
      </c>
    </row>
    <row r="91" spans="1:1" ht="17.25" x14ac:dyDescent="0.25">
      <c r="A91" s="104" t="s">
        <v>1066</v>
      </c>
    </row>
    <row r="92" spans="1:1" ht="17.25" x14ac:dyDescent="0.3">
      <c r="A92" s="98" t="s">
        <v>1067</v>
      </c>
    </row>
    <row r="93" spans="1:1" ht="17.25" x14ac:dyDescent="0.25">
      <c r="A93" s="99" t="s">
        <v>1068</v>
      </c>
    </row>
    <row r="94" spans="1:1" ht="17.25" x14ac:dyDescent="0.25">
      <c r="A94" s="99"/>
    </row>
    <row r="95" spans="1:1" ht="18.75" x14ac:dyDescent="0.25">
      <c r="A95" s="97" t="s">
        <v>1069</v>
      </c>
    </row>
    <row r="96" spans="1:1" ht="34.5" x14ac:dyDescent="0.3">
      <c r="A96" s="98" t="s">
        <v>1070</v>
      </c>
    </row>
    <row r="97" spans="1:1" ht="17.25" x14ac:dyDescent="0.3">
      <c r="A97" s="98" t="s">
        <v>1071</v>
      </c>
    </row>
    <row r="98" spans="1:1" ht="17.25" x14ac:dyDescent="0.25">
      <c r="A98" s="104" t="s">
        <v>1072</v>
      </c>
    </row>
    <row r="99" spans="1:1" ht="17.25" x14ac:dyDescent="0.25">
      <c r="A99" s="96" t="s">
        <v>1073</v>
      </c>
    </row>
    <row r="100" spans="1:1" ht="17.25" x14ac:dyDescent="0.25">
      <c r="A100" s="99" t="s">
        <v>1074</v>
      </c>
    </row>
    <row r="101" spans="1:1" ht="17.25" x14ac:dyDescent="0.25">
      <c r="A101" s="99" t="s">
        <v>1075</v>
      </c>
    </row>
    <row r="102" spans="1:1" ht="17.25" x14ac:dyDescent="0.25">
      <c r="A102" s="99" t="s">
        <v>1076</v>
      </c>
    </row>
    <row r="103" spans="1:1" ht="17.25" x14ac:dyDescent="0.25">
      <c r="A103" s="99" t="s">
        <v>1077</v>
      </c>
    </row>
    <row r="104" spans="1:1" ht="34.5" x14ac:dyDescent="0.25">
      <c r="A104" s="99" t="s">
        <v>1078</v>
      </c>
    </row>
    <row r="105" spans="1:1" ht="17.25" x14ac:dyDescent="0.25">
      <c r="A105" s="96" t="s">
        <v>1079</v>
      </c>
    </row>
    <row r="106" spans="1:1" ht="17.25" x14ac:dyDescent="0.25">
      <c r="A106" s="99" t="s">
        <v>1080</v>
      </c>
    </row>
    <row r="107" spans="1:1" ht="17.25" x14ac:dyDescent="0.25">
      <c r="A107" s="99" t="s">
        <v>1081</v>
      </c>
    </row>
    <row r="108" spans="1:1" ht="17.25" x14ac:dyDescent="0.25">
      <c r="A108" s="99" t="s">
        <v>1082</v>
      </c>
    </row>
    <row r="109" spans="1:1" ht="17.25" x14ac:dyDescent="0.25">
      <c r="A109" s="99" t="s">
        <v>1083</v>
      </c>
    </row>
    <row r="110" spans="1:1" ht="17.25" x14ac:dyDescent="0.25">
      <c r="A110" s="99" t="s">
        <v>1084</v>
      </c>
    </row>
    <row r="111" spans="1:1" ht="17.25" x14ac:dyDescent="0.25">
      <c r="A111" s="99" t="s">
        <v>1085</v>
      </c>
    </row>
    <row r="112" spans="1:1" ht="17.25" x14ac:dyDescent="0.25">
      <c r="A112" s="104" t="s">
        <v>1086</v>
      </c>
    </row>
    <row r="113" spans="1:1" ht="17.25" x14ac:dyDescent="0.25">
      <c r="A113" s="99" t="s">
        <v>1087</v>
      </c>
    </row>
    <row r="114" spans="1:1" ht="17.25" x14ac:dyDescent="0.25">
      <c r="A114" s="96" t="s">
        <v>1088</v>
      </c>
    </row>
    <row r="115" spans="1:1" ht="17.25" x14ac:dyDescent="0.25">
      <c r="A115" s="99" t="s">
        <v>1089</v>
      </c>
    </row>
    <row r="116" spans="1:1" ht="17.25" x14ac:dyDescent="0.25">
      <c r="A116" s="99" t="s">
        <v>1090</v>
      </c>
    </row>
    <row r="117" spans="1:1" ht="17.25" x14ac:dyDescent="0.25">
      <c r="A117" s="96" t="s">
        <v>1091</v>
      </c>
    </row>
    <row r="118" spans="1:1" ht="17.25" x14ac:dyDescent="0.25">
      <c r="A118" s="99" t="s">
        <v>1092</v>
      </c>
    </row>
    <row r="119" spans="1:1" ht="17.25" x14ac:dyDescent="0.25">
      <c r="A119" s="99" t="s">
        <v>1093</v>
      </c>
    </row>
    <row r="120" spans="1:1" ht="17.25" x14ac:dyDescent="0.25">
      <c r="A120" s="99" t="s">
        <v>1094</v>
      </c>
    </row>
    <row r="121" spans="1:1" ht="17.25" x14ac:dyDescent="0.25">
      <c r="A121" s="104" t="s">
        <v>1095</v>
      </c>
    </row>
    <row r="122" spans="1:1" ht="17.25" x14ac:dyDescent="0.25">
      <c r="A122" s="96" t="s">
        <v>1096</v>
      </c>
    </row>
    <row r="123" spans="1:1" ht="17.25" x14ac:dyDescent="0.25">
      <c r="A123" s="96" t="s">
        <v>1097</v>
      </c>
    </row>
    <row r="124" spans="1:1" ht="17.25" x14ac:dyDescent="0.25">
      <c r="A124" s="99" t="s">
        <v>1098</v>
      </c>
    </row>
    <row r="125" spans="1:1" ht="17.25" x14ac:dyDescent="0.25">
      <c r="A125" s="99" t="s">
        <v>1099</v>
      </c>
    </row>
    <row r="126" spans="1:1" ht="17.25" x14ac:dyDescent="0.25">
      <c r="A126" s="99" t="s">
        <v>1100</v>
      </c>
    </row>
    <row r="127" spans="1:1" ht="17.25" x14ac:dyDescent="0.25">
      <c r="A127" s="99" t="s">
        <v>1101</v>
      </c>
    </row>
    <row r="128" spans="1:1" ht="17.25" x14ac:dyDescent="0.25">
      <c r="A128" s="99" t="s">
        <v>1102</v>
      </c>
    </row>
    <row r="129" spans="1:1" ht="17.25" x14ac:dyDescent="0.25">
      <c r="A129" s="104" t="s">
        <v>1103</v>
      </c>
    </row>
    <row r="130" spans="1:1" ht="34.5" x14ac:dyDescent="0.25">
      <c r="A130" s="99" t="s">
        <v>1104</v>
      </c>
    </row>
    <row r="131" spans="1:1" ht="69" x14ac:dyDescent="0.25">
      <c r="A131" s="99" t="s">
        <v>1105</v>
      </c>
    </row>
    <row r="132" spans="1:1" ht="34.5" x14ac:dyDescent="0.25">
      <c r="A132" s="99" t="s">
        <v>1106</v>
      </c>
    </row>
    <row r="133" spans="1:1" ht="17.25" x14ac:dyDescent="0.25">
      <c r="A133" s="104" t="s">
        <v>1107</v>
      </c>
    </row>
    <row r="134" spans="1:1" ht="34.5" x14ac:dyDescent="0.25">
      <c r="A134" s="96" t="s">
        <v>1108</v>
      </c>
    </row>
    <row r="135" spans="1:1" ht="17.25" x14ac:dyDescent="0.25">
      <c r="A135" s="96"/>
    </row>
    <row r="136" spans="1:1" ht="18.75" x14ac:dyDescent="0.25">
      <c r="A136" s="97" t="s">
        <v>1109</v>
      </c>
    </row>
    <row r="137" spans="1:1" ht="17.25" x14ac:dyDescent="0.25">
      <c r="A137" s="99" t="s">
        <v>1110</v>
      </c>
    </row>
    <row r="138" spans="1:1" ht="34.5" x14ac:dyDescent="0.25">
      <c r="A138" s="101" t="s">
        <v>1111</v>
      </c>
    </row>
    <row r="139" spans="1:1" ht="34.5" x14ac:dyDescent="0.25">
      <c r="A139" s="101" t="s">
        <v>1112</v>
      </c>
    </row>
    <row r="140" spans="1:1" ht="17.25" x14ac:dyDescent="0.25">
      <c r="A140" s="100" t="s">
        <v>1113</v>
      </c>
    </row>
    <row r="141" spans="1:1" ht="17.25" x14ac:dyDescent="0.25">
      <c r="A141" s="105" t="s">
        <v>1114</v>
      </c>
    </row>
    <row r="142" spans="1:1" ht="34.5" x14ac:dyDescent="0.3">
      <c r="A142" s="102" t="s">
        <v>1115</v>
      </c>
    </row>
    <row r="143" spans="1:1" ht="17.25" x14ac:dyDescent="0.25">
      <c r="A143" s="101" t="s">
        <v>1116</v>
      </c>
    </row>
    <row r="144" spans="1:1" ht="17.25" x14ac:dyDescent="0.25">
      <c r="A144" s="101" t="s">
        <v>1117</v>
      </c>
    </row>
    <row r="145" spans="1:1" ht="17.25" x14ac:dyDescent="0.25">
      <c r="A145" s="105" t="s">
        <v>1118</v>
      </c>
    </row>
    <row r="146" spans="1:1" ht="17.25" x14ac:dyDescent="0.25">
      <c r="A146" s="100" t="s">
        <v>1119</v>
      </c>
    </row>
    <row r="147" spans="1:1" ht="17.25" x14ac:dyDescent="0.25">
      <c r="A147" s="105" t="s">
        <v>1120</v>
      </c>
    </row>
    <row r="148" spans="1:1" ht="17.25" x14ac:dyDescent="0.25">
      <c r="A148" s="101" t="s">
        <v>1121</v>
      </c>
    </row>
    <row r="149" spans="1:1" ht="17.25" x14ac:dyDescent="0.25">
      <c r="A149" s="101" t="s">
        <v>1122</v>
      </c>
    </row>
    <row r="150" spans="1:1" ht="17.25" x14ac:dyDescent="0.25">
      <c r="A150" s="101" t="s">
        <v>1123</v>
      </c>
    </row>
    <row r="151" spans="1:1" ht="34.5" x14ac:dyDescent="0.25">
      <c r="A151" s="105" t="s">
        <v>1124</v>
      </c>
    </row>
    <row r="152" spans="1:1" ht="17.25" x14ac:dyDescent="0.25">
      <c r="A152" s="100" t="s">
        <v>1125</v>
      </c>
    </row>
    <row r="153" spans="1:1" ht="17.25" x14ac:dyDescent="0.25">
      <c r="A153" s="101" t="s">
        <v>1126</v>
      </c>
    </row>
    <row r="154" spans="1:1" ht="17.25" x14ac:dyDescent="0.25">
      <c r="A154" s="101" t="s">
        <v>1127</v>
      </c>
    </row>
    <row r="155" spans="1:1" ht="17.25" x14ac:dyDescent="0.25">
      <c r="A155" s="101" t="s">
        <v>1128</v>
      </c>
    </row>
    <row r="156" spans="1:1" ht="17.25" x14ac:dyDescent="0.25">
      <c r="A156" s="101" t="s">
        <v>1129</v>
      </c>
    </row>
    <row r="157" spans="1:1" ht="34.5" x14ac:dyDescent="0.25">
      <c r="A157" s="101" t="s">
        <v>1130</v>
      </c>
    </row>
    <row r="158" spans="1:1" ht="34.5" x14ac:dyDescent="0.25">
      <c r="A158" s="101" t="s">
        <v>1131</v>
      </c>
    </row>
    <row r="159" spans="1:1" ht="17.25" x14ac:dyDescent="0.25">
      <c r="A159" s="100" t="s">
        <v>1132</v>
      </c>
    </row>
    <row r="160" spans="1:1" ht="34.5" x14ac:dyDescent="0.25">
      <c r="A160" s="101" t="s">
        <v>1133</v>
      </c>
    </row>
    <row r="161" spans="1:1" ht="34.5" x14ac:dyDescent="0.25">
      <c r="A161" s="101" t="s">
        <v>1134</v>
      </c>
    </row>
    <row r="162" spans="1:1" ht="17.25" x14ac:dyDescent="0.25">
      <c r="A162" s="101" t="s">
        <v>1135</v>
      </c>
    </row>
    <row r="163" spans="1:1" ht="17.25" x14ac:dyDescent="0.25">
      <c r="A163" s="100" t="s">
        <v>1136</v>
      </c>
    </row>
    <row r="164" spans="1:1" ht="34.5" x14ac:dyDescent="0.3">
      <c r="A164" s="107" t="s">
        <v>1151</v>
      </c>
    </row>
    <row r="165" spans="1:1" ht="34.5" x14ac:dyDescent="0.25">
      <c r="A165" s="101" t="s">
        <v>1137</v>
      </c>
    </row>
    <row r="166" spans="1:1" ht="17.25" x14ac:dyDescent="0.25">
      <c r="A166" s="100" t="s">
        <v>1138</v>
      </c>
    </row>
    <row r="167" spans="1:1" ht="17.25" x14ac:dyDescent="0.25">
      <c r="A167" s="101" t="s">
        <v>1139</v>
      </c>
    </row>
    <row r="168" spans="1:1" ht="17.25" x14ac:dyDescent="0.25">
      <c r="A168" s="100" t="s">
        <v>1140</v>
      </c>
    </row>
    <row r="169" spans="1:1" ht="17.25" x14ac:dyDescent="0.3">
      <c r="A169" s="102" t="s">
        <v>1141</v>
      </c>
    </row>
    <row r="170" spans="1:1" ht="17.25" x14ac:dyDescent="0.3">
      <c r="A170" s="102"/>
    </row>
    <row r="171" spans="1:1" ht="17.25" x14ac:dyDescent="0.3">
      <c r="A171" s="102"/>
    </row>
    <row r="172" spans="1:1" ht="17.25" x14ac:dyDescent="0.3">
      <c r="A172" s="102"/>
    </row>
    <row r="173" spans="1:1" ht="17.25" x14ac:dyDescent="0.3">
      <c r="A173" s="102"/>
    </row>
    <row r="174" spans="1:1" ht="17.25" x14ac:dyDescent="0.3">
      <c r="A174" s="102"/>
    </row>
  </sheetData>
  <sheetProtection sheet="1" objects="1" scenarios="1"/>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36"/>
  <sheetViews>
    <sheetView tabSelected="1" zoomScale="80" zoomScaleNormal="80" workbookViewId="0"/>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319" t="s">
        <v>1333</v>
      </c>
      <c r="F6" s="319"/>
      <c r="G6" s="319"/>
      <c r="H6" s="7"/>
      <c r="I6" s="7"/>
      <c r="J6" s="8"/>
    </row>
    <row r="7" spans="2:10" ht="26.25" x14ac:dyDescent="0.25">
      <c r="B7" s="6"/>
      <c r="C7" s="7"/>
      <c r="D7" s="7"/>
      <c r="E7" s="7"/>
      <c r="F7" s="12" t="s">
        <v>561</v>
      </c>
      <c r="G7" s="7"/>
      <c r="H7" s="7"/>
      <c r="I7" s="7"/>
      <c r="J7" s="8"/>
    </row>
    <row r="8" spans="2:10" ht="26.25" x14ac:dyDescent="0.25">
      <c r="B8" s="6"/>
      <c r="C8" s="7"/>
      <c r="D8" s="7"/>
      <c r="E8" s="7"/>
      <c r="F8" s="12" t="s">
        <v>1337</v>
      </c>
      <c r="G8" s="7"/>
      <c r="H8" s="7"/>
      <c r="I8" s="7"/>
      <c r="J8" s="8"/>
    </row>
    <row r="9" spans="2:10" ht="21" x14ac:dyDescent="0.25">
      <c r="B9" s="6"/>
      <c r="C9" s="7"/>
      <c r="D9" s="7"/>
      <c r="E9" s="7"/>
      <c r="F9" s="13" t="s">
        <v>1518</v>
      </c>
      <c r="G9" s="7"/>
      <c r="H9" s="7"/>
      <c r="I9" s="7"/>
      <c r="J9" s="8"/>
    </row>
    <row r="10" spans="2:10" ht="21" x14ac:dyDescent="0.25">
      <c r="B10" s="6"/>
      <c r="C10" s="7"/>
      <c r="D10" s="7"/>
      <c r="E10" s="7"/>
      <c r="F10" s="13" t="s">
        <v>1519</v>
      </c>
      <c r="G10" s="7"/>
      <c r="H10" s="7"/>
      <c r="I10" s="7"/>
      <c r="J10" s="8"/>
    </row>
    <row r="11" spans="2:10" ht="21" x14ac:dyDescent="0.25">
      <c r="B11" s="6"/>
      <c r="C11" s="7"/>
      <c r="D11" s="7"/>
      <c r="E11" s="7"/>
      <c r="F11" s="13"/>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322" t="s">
        <v>15</v>
      </c>
      <c r="E24" s="323" t="s">
        <v>16</v>
      </c>
      <c r="F24" s="323"/>
      <c r="G24" s="323"/>
      <c r="H24" s="323"/>
      <c r="I24" s="7"/>
      <c r="J24" s="8"/>
    </row>
    <row r="25" spans="2:10" x14ac:dyDescent="0.25">
      <c r="B25" s="6"/>
      <c r="C25" s="7"/>
      <c r="D25" s="7"/>
      <c r="E25" s="16"/>
      <c r="F25" s="16"/>
      <c r="G25" s="16"/>
      <c r="H25" s="7"/>
      <c r="I25" s="7"/>
      <c r="J25" s="8"/>
    </row>
    <row r="26" spans="2:10" x14ac:dyDescent="0.25">
      <c r="B26" s="6"/>
      <c r="C26" s="7"/>
      <c r="D26" s="322" t="s">
        <v>17</v>
      </c>
      <c r="E26" s="323"/>
      <c r="F26" s="323"/>
      <c r="G26" s="323"/>
      <c r="H26" s="323"/>
      <c r="I26" s="7"/>
      <c r="J26" s="8"/>
    </row>
    <row r="27" spans="2:10" x14ac:dyDescent="0.25">
      <c r="B27" s="6"/>
      <c r="C27" s="7"/>
      <c r="D27" s="17"/>
      <c r="E27" s="17"/>
      <c r="F27" s="17"/>
      <c r="G27" s="17"/>
      <c r="H27" s="17"/>
      <c r="I27" s="7"/>
      <c r="J27" s="8"/>
    </row>
    <row r="28" spans="2:10" x14ac:dyDescent="0.25">
      <c r="B28" s="6"/>
      <c r="C28" s="7"/>
      <c r="D28" s="322" t="s">
        <v>18</v>
      </c>
      <c r="E28" s="323" t="s">
        <v>16</v>
      </c>
      <c r="F28" s="323"/>
      <c r="G28" s="323"/>
      <c r="H28" s="323"/>
      <c r="I28" s="7"/>
      <c r="J28" s="8"/>
    </row>
    <row r="29" spans="2:10" x14ac:dyDescent="0.25">
      <c r="B29" s="6"/>
      <c r="C29" s="7"/>
      <c r="D29" s="16"/>
      <c r="E29" s="16"/>
      <c r="F29" s="16"/>
      <c r="G29" s="16"/>
      <c r="H29" s="16"/>
      <c r="I29" s="7"/>
      <c r="J29" s="8"/>
    </row>
    <row r="30" spans="2:10" x14ac:dyDescent="0.25">
      <c r="B30" s="6"/>
      <c r="C30" s="7"/>
      <c r="D30" s="322" t="s">
        <v>19</v>
      </c>
      <c r="E30" s="323" t="s">
        <v>16</v>
      </c>
      <c r="F30" s="323"/>
      <c r="G30" s="323"/>
      <c r="H30" s="323"/>
      <c r="I30" s="7"/>
      <c r="J30" s="8"/>
    </row>
    <row r="31" spans="2:10" x14ac:dyDescent="0.25">
      <c r="B31" s="6"/>
      <c r="C31" s="7"/>
      <c r="D31" s="7"/>
      <c r="E31" s="7"/>
      <c r="F31" s="7"/>
      <c r="G31" s="7"/>
      <c r="H31" s="7"/>
      <c r="I31" s="7"/>
      <c r="J31" s="8"/>
    </row>
    <row r="32" spans="2:10" x14ac:dyDescent="0.25">
      <c r="B32" s="6"/>
      <c r="C32" s="7"/>
      <c r="D32" s="320" t="s">
        <v>20</v>
      </c>
      <c r="E32" s="321"/>
      <c r="F32" s="321"/>
      <c r="G32" s="321"/>
      <c r="H32" s="321"/>
      <c r="I32" s="7"/>
      <c r="J32" s="8"/>
    </row>
    <row r="33" spans="2:10" x14ac:dyDescent="0.25">
      <c r="B33" s="6"/>
      <c r="C33" s="7"/>
      <c r="D33" s="7"/>
      <c r="E33" s="7"/>
      <c r="F33" s="15"/>
      <c r="G33" s="7"/>
      <c r="H33" s="7"/>
      <c r="I33" s="7"/>
      <c r="J33" s="8"/>
    </row>
    <row r="34" spans="2:10" x14ac:dyDescent="0.25">
      <c r="B34" s="6"/>
      <c r="C34" s="7"/>
      <c r="D34" s="320" t="s">
        <v>1269</v>
      </c>
      <c r="E34" s="321"/>
      <c r="F34" s="321"/>
      <c r="G34" s="321"/>
      <c r="H34" s="321"/>
      <c r="I34" s="7"/>
      <c r="J34" s="8"/>
    </row>
    <row r="35" spans="2:10" x14ac:dyDescent="0.25">
      <c r="B35" s="6"/>
      <c r="C35" s="7"/>
      <c r="D35" s="113"/>
      <c r="E35" s="113"/>
      <c r="F35" s="113"/>
      <c r="G35" s="113"/>
      <c r="H35" s="113"/>
      <c r="I35" s="7"/>
      <c r="J35" s="8"/>
    </row>
    <row r="36" spans="2:10" ht="15.75" thickBot="1" x14ac:dyDescent="0.3">
      <c r="B36" s="18"/>
      <c r="C36" s="19"/>
      <c r="D36" s="19"/>
      <c r="E36" s="19"/>
      <c r="F36" s="19"/>
      <c r="G36" s="19"/>
      <c r="H36" s="19"/>
      <c r="I36" s="19"/>
      <c r="J36" s="20"/>
    </row>
  </sheetData>
  <mergeCells count="7">
    <mergeCell ref="E6:G6"/>
    <mergeCell ref="D34:H34"/>
    <mergeCell ref="D32:H32"/>
    <mergeCell ref="D24:H24"/>
    <mergeCell ref="D26:H26"/>
    <mergeCell ref="D28:H28"/>
    <mergeCell ref="D30:H30"/>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C. HTT Harmonised Glossary'!A1" display="Worksheet C: HTT Harmonised Glossary" xr:uid="{00000000-0004-0000-0100-000002000000}"/>
    <hyperlink ref="D30:H30" location="Disclaimer!A1" display="Disclaimer" xr:uid="{00000000-0004-0000-0100-000003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T70"/>
  <sheetViews>
    <sheetView zoomScale="80" zoomScaleNormal="80" workbookViewId="0"/>
  </sheetViews>
  <sheetFormatPr defaultColWidth="8.85546875" defaultRowHeight="15" x14ac:dyDescent="0.25"/>
  <cols>
    <col min="1" max="1" width="8.85546875" style="2"/>
    <col min="2" max="10" width="28" style="2" customWidth="1"/>
    <col min="11" max="18" width="8.85546875" style="2"/>
  </cols>
  <sheetData>
    <row r="1" spans="1:14" ht="15.75" thickBot="1" x14ac:dyDescent="0.3">
      <c r="A1" s="21"/>
    </row>
    <row r="2" spans="1:14" x14ac:dyDescent="0.25">
      <c r="B2" s="3"/>
      <c r="C2" s="4"/>
      <c r="D2" s="4"/>
      <c r="E2" s="4"/>
      <c r="F2" s="4"/>
      <c r="G2" s="4"/>
      <c r="H2" s="4"/>
      <c r="I2" s="4"/>
      <c r="J2" s="5"/>
    </row>
    <row r="3" spans="1:14" x14ac:dyDescent="0.25">
      <c r="B3" s="6"/>
      <c r="C3" s="7"/>
      <c r="D3" s="7"/>
      <c r="E3" s="7"/>
      <c r="F3" s="7"/>
      <c r="G3" s="7"/>
      <c r="H3" s="7"/>
      <c r="I3" s="7"/>
      <c r="J3" s="8"/>
    </row>
    <row r="4" spans="1:14" x14ac:dyDescent="0.25">
      <c r="B4" s="6"/>
      <c r="C4" s="7"/>
      <c r="D4" s="7"/>
      <c r="E4" s="7"/>
      <c r="F4" s="7"/>
      <c r="G4" s="7"/>
      <c r="H4" s="7"/>
      <c r="I4" s="7"/>
      <c r="J4" s="8"/>
    </row>
    <row r="5" spans="1:14" ht="31.5" x14ac:dyDescent="0.25">
      <c r="B5" s="6"/>
      <c r="C5" s="7"/>
      <c r="D5" s="7"/>
      <c r="E5" s="10"/>
      <c r="F5" s="10" t="s">
        <v>21</v>
      </c>
      <c r="G5" s="10"/>
      <c r="I5" s="10"/>
      <c r="J5" s="8"/>
    </row>
    <row r="6" spans="1:14" x14ac:dyDescent="0.25">
      <c r="B6" s="6"/>
      <c r="C6" s="7"/>
      <c r="D6" s="7"/>
      <c r="E6" s="11"/>
      <c r="F6" s="11"/>
      <c r="G6" s="11"/>
      <c r="I6" s="11"/>
      <c r="J6" s="8"/>
    </row>
    <row r="7" spans="1:14" ht="26.25" x14ac:dyDescent="0.25">
      <c r="B7" s="6"/>
      <c r="C7" s="7"/>
      <c r="D7" s="7"/>
      <c r="E7" s="12"/>
      <c r="F7" s="12" t="s">
        <v>22</v>
      </c>
      <c r="G7" s="12"/>
      <c r="I7" s="12"/>
      <c r="J7" s="8"/>
    </row>
    <row r="8" spans="1:14" ht="26.25" x14ac:dyDescent="0.25">
      <c r="B8" s="6"/>
      <c r="C8" s="7"/>
      <c r="D8" s="7"/>
      <c r="E8" s="7"/>
      <c r="F8" s="12"/>
      <c r="G8" s="12"/>
      <c r="H8" s="12"/>
      <c r="I8" s="12"/>
      <c r="J8" s="8"/>
    </row>
    <row r="9" spans="1:14" x14ac:dyDescent="0.25">
      <c r="B9" s="6"/>
      <c r="C9" s="23" t="s">
        <v>1316</v>
      </c>
      <c r="D9" s="24"/>
      <c r="E9" s="24"/>
      <c r="F9" s="24"/>
      <c r="G9" s="24"/>
      <c r="H9" s="24"/>
      <c r="I9" s="7"/>
      <c r="J9" s="8"/>
      <c r="M9" s="22"/>
      <c r="N9" s="7"/>
    </row>
    <row r="10" spans="1:14" x14ac:dyDescent="0.25">
      <c r="B10" s="6"/>
      <c r="C10" s="23" t="s">
        <v>1317</v>
      </c>
      <c r="D10" s="29"/>
      <c r="E10" s="29"/>
      <c r="F10" s="24"/>
      <c r="G10" s="24"/>
      <c r="H10" s="24"/>
      <c r="I10" s="7"/>
      <c r="J10" s="8"/>
      <c r="M10" s="22"/>
      <c r="N10" s="7"/>
    </row>
    <row r="11" spans="1:14" x14ac:dyDescent="0.25">
      <c r="B11" s="6"/>
      <c r="C11" s="23" t="s">
        <v>1318</v>
      </c>
      <c r="D11" s="24"/>
      <c r="E11" s="24"/>
      <c r="F11" s="24"/>
      <c r="G11" s="24"/>
      <c r="H11" s="24"/>
      <c r="I11" s="7"/>
      <c r="J11" s="8"/>
      <c r="M11" s="22"/>
      <c r="N11" s="22"/>
    </row>
    <row r="12" spans="1:14" x14ac:dyDescent="0.25">
      <c r="B12" s="6"/>
      <c r="C12" s="23"/>
      <c r="D12" s="23" t="s">
        <v>1319</v>
      </c>
      <c r="E12" s="24"/>
      <c r="F12" s="24"/>
      <c r="G12" s="24"/>
      <c r="H12" s="24"/>
      <c r="I12" s="7"/>
      <c r="J12" s="8"/>
      <c r="M12" s="22"/>
      <c r="N12" s="22"/>
    </row>
    <row r="13" spans="1:14" x14ac:dyDescent="0.25">
      <c r="B13" s="6"/>
      <c r="C13" s="23"/>
      <c r="D13" s="23" t="s">
        <v>1320</v>
      </c>
      <c r="E13" s="24"/>
      <c r="F13" s="24"/>
      <c r="G13" s="24"/>
      <c r="H13" s="24"/>
      <c r="I13" s="7"/>
      <c r="J13" s="8"/>
      <c r="M13" s="22"/>
      <c r="N13" s="23"/>
    </row>
    <row r="14" spans="1:14" x14ac:dyDescent="0.25">
      <c r="B14" s="6"/>
      <c r="C14" s="23"/>
      <c r="D14" s="23" t="s">
        <v>23</v>
      </c>
      <c r="E14" s="24"/>
      <c r="F14" s="24"/>
      <c r="G14" s="24"/>
      <c r="H14" s="24"/>
      <c r="I14" s="7"/>
      <c r="J14" s="8"/>
      <c r="M14" s="22"/>
      <c r="N14" s="23"/>
    </row>
    <row r="15" spans="1:14" s="2" customFormat="1" x14ac:dyDescent="0.25">
      <c r="B15" s="6"/>
      <c r="C15" s="23"/>
      <c r="D15" s="23" t="s">
        <v>24</v>
      </c>
      <c r="E15" s="24"/>
      <c r="F15" s="24"/>
      <c r="G15" s="24"/>
      <c r="H15" s="24"/>
      <c r="I15" s="24"/>
      <c r="J15" s="25"/>
      <c r="M15" s="22"/>
      <c r="N15" s="23"/>
    </row>
    <row r="16" spans="1:14" s="2" customFormat="1" x14ac:dyDescent="0.25">
      <c r="B16" s="26"/>
      <c r="C16" s="23"/>
      <c r="D16" s="23" t="s">
        <v>25</v>
      </c>
      <c r="E16" s="24"/>
      <c r="F16" s="23"/>
      <c r="G16" s="23"/>
      <c r="H16" s="23"/>
      <c r="I16" s="22"/>
      <c r="J16" s="27"/>
      <c r="M16" s="22"/>
      <c r="N16" s="22"/>
    </row>
    <row r="17" spans="2:14" s="2" customFormat="1" x14ac:dyDescent="0.25">
      <c r="B17" s="6"/>
      <c r="C17" s="23" t="s">
        <v>1321</v>
      </c>
      <c r="D17" s="23"/>
      <c r="E17" s="23"/>
      <c r="F17" s="28"/>
      <c r="G17" s="28"/>
      <c r="H17" s="28"/>
      <c r="I17" s="28"/>
      <c r="J17" s="8"/>
      <c r="M17" s="22"/>
      <c r="N17" s="23"/>
    </row>
    <row r="18" spans="2:14" s="2" customFormat="1" x14ac:dyDescent="0.25">
      <c r="B18" s="6"/>
      <c r="C18" s="29" t="s">
        <v>1322</v>
      </c>
      <c r="D18" s="29"/>
      <c r="E18" s="24"/>
      <c r="F18" s="28"/>
      <c r="G18" s="28"/>
      <c r="H18" s="28"/>
      <c r="I18" s="28"/>
      <c r="J18" s="8"/>
      <c r="M18" s="22"/>
      <c r="N18" s="23"/>
    </row>
    <row r="19" spans="2:14" s="2" customFormat="1" x14ac:dyDescent="0.25">
      <c r="B19" s="6"/>
      <c r="C19" s="23" t="s">
        <v>1323</v>
      </c>
      <c r="D19" s="23"/>
      <c r="E19" s="24"/>
      <c r="F19" s="28"/>
      <c r="G19" s="28"/>
      <c r="H19" s="28"/>
      <c r="I19" s="28"/>
      <c r="J19" s="8"/>
      <c r="M19" s="22"/>
      <c r="N19" s="23"/>
    </row>
    <row r="20" spans="2:14" s="29" customFormat="1" x14ac:dyDescent="0.25">
      <c r="B20" s="30"/>
      <c r="C20" s="23"/>
      <c r="D20" s="23" t="s">
        <v>26</v>
      </c>
      <c r="E20" s="24"/>
      <c r="F20" s="31"/>
      <c r="G20" s="31"/>
      <c r="H20" s="31"/>
      <c r="I20" s="31"/>
      <c r="J20" s="25"/>
      <c r="M20" s="23"/>
      <c r="N20" s="7"/>
    </row>
    <row r="21" spans="2:14" s="2" customFormat="1" x14ac:dyDescent="0.25">
      <c r="B21" s="6"/>
      <c r="C21" s="23"/>
      <c r="D21" s="23" t="s">
        <v>27</v>
      </c>
      <c r="E21" s="24"/>
      <c r="F21" s="31"/>
      <c r="G21" s="31"/>
      <c r="H21" s="31"/>
      <c r="I21" s="14"/>
      <c r="J21" s="8"/>
      <c r="M21" s="22"/>
      <c r="N21" s="22"/>
    </row>
    <row r="22" spans="2:14" s="2" customFormat="1" x14ac:dyDescent="0.25">
      <c r="B22" s="6"/>
      <c r="C22" s="23" t="s">
        <v>1324</v>
      </c>
      <c r="D22" s="24"/>
      <c r="E22" s="24"/>
      <c r="F22" s="31"/>
      <c r="G22" s="31"/>
      <c r="H22" s="31"/>
      <c r="I22" s="14"/>
      <c r="J22" s="8"/>
      <c r="M22" s="23"/>
      <c r="N22" s="22"/>
    </row>
    <row r="23" spans="2:14" s="2" customFormat="1" x14ac:dyDescent="0.25">
      <c r="B23" s="6"/>
      <c r="C23" s="23"/>
      <c r="D23" s="23" t="s">
        <v>28</v>
      </c>
      <c r="E23" s="23"/>
      <c r="F23" s="31"/>
      <c r="G23" s="31"/>
      <c r="H23" s="31"/>
      <c r="I23" s="14"/>
      <c r="J23" s="8"/>
    </row>
    <row r="24" spans="2:14" s="2" customFormat="1" x14ac:dyDescent="0.25">
      <c r="B24" s="6"/>
      <c r="C24" s="23" t="s">
        <v>1325</v>
      </c>
      <c r="D24" s="23"/>
      <c r="E24" s="23"/>
      <c r="F24" s="31"/>
      <c r="G24" s="31"/>
      <c r="H24" s="31"/>
      <c r="I24" s="14"/>
      <c r="J24" s="8"/>
    </row>
    <row r="25" spans="2:14" s="2" customFormat="1" ht="15" customHeight="1" x14ac:dyDescent="0.25">
      <c r="B25" s="6"/>
      <c r="C25" s="324" t="s">
        <v>1327</v>
      </c>
      <c r="D25" s="324"/>
      <c r="E25" s="324"/>
      <c r="F25" s="324"/>
      <c r="G25" s="324"/>
      <c r="H25" s="324"/>
      <c r="I25" s="14"/>
      <c r="J25" s="8"/>
    </row>
    <row r="26" spans="2:14" s="2" customFormat="1" x14ac:dyDescent="0.25">
      <c r="B26" s="6"/>
      <c r="C26" s="324"/>
      <c r="D26" s="324"/>
      <c r="E26" s="324"/>
      <c r="F26" s="324"/>
      <c r="G26" s="324"/>
      <c r="H26" s="324"/>
      <c r="I26" s="14"/>
      <c r="J26" s="8"/>
    </row>
    <row r="27" spans="2:14" s="2" customFormat="1" x14ac:dyDescent="0.25">
      <c r="B27" s="6"/>
      <c r="C27" s="324" t="s">
        <v>1326</v>
      </c>
      <c r="D27" s="324"/>
      <c r="E27" s="324"/>
      <c r="F27" s="324"/>
      <c r="G27" s="324"/>
      <c r="H27" s="324"/>
      <c r="I27" s="14"/>
      <c r="J27" s="8"/>
    </row>
    <row r="28" spans="2:14" s="2" customFormat="1" x14ac:dyDescent="0.25">
      <c r="B28" s="6"/>
      <c r="C28" s="324"/>
      <c r="D28" s="324"/>
      <c r="E28" s="324"/>
      <c r="F28" s="324"/>
      <c r="G28" s="324"/>
      <c r="H28" s="324"/>
      <c r="I28" s="14"/>
      <c r="J28" s="8"/>
    </row>
    <row r="29" spans="2:14" s="2" customFormat="1" x14ac:dyDescent="0.25">
      <c r="B29" s="6"/>
      <c r="C29" s="324" t="s">
        <v>1328</v>
      </c>
      <c r="D29" s="324"/>
      <c r="E29" s="324"/>
      <c r="F29" s="324"/>
      <c r="G29" s="324"/>
      <c r="H29" s="324"/>
      <c r="I29" s="14"/>
      <c r="J29" s="8"/>
    </row>
    <row r="30" spans="2:14" s="2" customFormat="1" x14ac:dyDescent="0.25">
      <c r="B30" s="6"/>
      <c r="C30" s="324"/>
      <c r="D30" s="324"/>
      <c r="E30" s="324"/>
      <c r="F30" s="324"/>
      <c r="G30" s="324"/>
      <c r="H30" s="324"/>
      <c r="I30" s="14"/>
      <c r="J30" s="8"/>
    </row>
    <row r="31" spans="2:14" s="2" customFormat="1" x14ac:dyDescent="0.25">
      <c r="B31" s="6"/>
      <c r="C31" s="23" t="s">
        <v>1332</v>
      </c>
      <c r="D31" s="23"/>
      <c r="E31" s="23"/>
      <c r="F31" s="31"/>
      <c r="G31" s="31"/>
      <c r="H31" s="31"/>
      <c r="I31" s="14"/>
      <c r="J31" s="8"/>
    </row>
    <row r="32" spans="2:14" s="2" customFormat="1" x14ac:dyDescent="0.25">
      <c r="B32" s="6"/>
      <c r="C32" s="23"/>
      <c r="D32" s="23" t="s">
        <v>1329</v>
      </c>
      <c r="E32" s="23"/>
      <c r="F32" s="31"/>
      <c r="G32" s="31"/>
      <c r="H32" s="31"/>
      <c r="I32" s="14"/>
      <c r="J32" s="8"/>
    </row>
    <row r="33" spans="2:20" s="2" customFormat="1" x14ac:dyDescent="0.25">
      <c r="B33" s="6"/>
      <c r="C33" s="23"/>
      <c r="D33" s="23" t="s">
        <v>1330</v>
      </c>
      <c r="E33" s="23"/>
      <c r="F33" s="31"/>
      <c r="G33" s="31"/>
      <c r="H33" s="31"/>
      <c r="I33" s="14"/>
      <c r="J33" s="8"/>
    </row>
    <row r="34" spans="2:20" s="2" customFormat="1" x14ac:dyDescent="0.25">
      <c r="B34" s="6"/>
      <c r="C34" s="23"/>
      <c r="D34" s="23" t="s">
        <v>1331</v>
      </c>
      <c r="E34" s="23"/>
      <c r="F34" s="31"/>
      <c r="G34" s="31"/>
      <c r="H34" s="31"/>
      <c r="I34" s="14"/>
      <c r="J34" s="8"/>
    </row>
    <row r="35" spans="2:20" s="2" customFormat="1" x14ac:dyDescent="0.25">
      <c r="B35" s="6"/>
      <c r="C35" s="23"/>
      <c r="D35" s="22"/>
      <c r="E35" s="22"/>
      <c r="F35" s="14"/>
      <c r="G35" s="14"/>
      <c r="H35" s="14"/>
      <c r="I35" s="14"/>
      <c r="J35" s="8"/>
    </row>
    <row r="36" spans="2:20" s="2" customFormat="1" x14ac:dyDescent="0.25">
      <c r="B36" s="6"/>
      <c r="C36" s="23"/>
      <c r="D36" s="22"/>
      <c r="E36" s="22"/>
      <c r="F36" s="14"/>
      <c r="G36" s="14"/>
      <c r="H36" s="14"/>
      <c r="I36" s="14"/>
      <c r="J36" s="8"/>
    </row>
    <row r="37" spans="2:20" s="2" customFormat="1" x14ac:dyDescent="0.25">
      <c r="B37" s="6"/>
      <c r="C37" s="23"/>
      <c r="D37" s="22"/>
      <c r="E37" s="22"/>
      <c r="F37" s="14"/>
      <c r="G37" s="14"/>
      <c r="H37" s="14"/>
      <c r="I37" s="14"/>
      <c r="J37" s="8"/>
    </row>
    <row r="38" spans="2:20" s="2" customFormat="1" x14ac:dyDescent="0.25">
      <c r="B38" s="6"/>
      <c r="C38" s="23"/>
      <c r="D38" s="22"/>
      <c r="E38" s="22"/>
      <c r="F38" s="14"/>
      <c r="G38" s="14"/>
      <c r="H38" s="14"/>
      <c r="I38" s="14"/>
      <c r="J38" s="8"/>
    </row>
    <row r="39" spans="2:20" s="2" customFormat="1" ht="15.75" thickBot="1" x14ac:dyDescent="0.3">
      <c r="B39" s="18"/>
      <c r="C39" s="32"/>
      <c r="D39" s="33"/>
      <c r="E39" s="19"/>
      <c r="F39" s="19"/>
      <c r="G39" s="19"/>
      <c r="H39" s="19"/>
      <c r="I39" s="19"/>
      <c r="J39" s="20"/>
    </row>
    <row r="40" spans="2:20" ht="15.75" thickBot="1" x14ac:dyDescent="0.3"/>
    <row r="41" spans="2:20" x14ac:dyDescent="0.25">
      <c r="B41" s="3"/>
      <c r="C41" s="4"/>
      <c r="D41" s="4"/>
      <c r="E41" s="4"/>
      <c r="F41" s="4"/>
      <c r="G41" s="4"/>
      <c r="H41" s="4"/>
      <c r="I41" s="4"/>
      <c r="J41" s="5"/>
      <c r="S41" s="2"/>
      <c r="T41" s="2"/>
    </row>
    <row r="42" spans="2:20" x14ac:dyDescent="0.25">
      <c r="B42" s="6"/>
      <c r="C42" s="7"/>
      <c r="D42" s="7"/>
      <c r="E42" s="7"/>
      <c r="F42" s="7"/>
      <c r="G42" s="7"/>
      <c r="H42" s="7"/>
      <c r="I42" s="7"/>
      <c r="J42" s="8"/>
      <c r="S42" s="2"/>
      <c r="T42" s="2"/>
    </row>
    <row r="43" spans="2:20" x14ac:dyDescent="0.25">
      <c r="B43" s="6"/>
      <c r="C43" s="7"/>
      <c r="D43" s="7"/>
      <c r="E43" s="7"/>
      <c r="F43" s="7"/>
      <c r="G43" s="7"/>
      <c r="H43" s="7"/>
      <c r="I43" s="7"/>
      <c r="J43" s="8"/>
      <c r="S43" s="2"/>
      <c r="T43" s="2"/>
    </row>
    <row r="44" spans="2:20" x14ac:dyDescent="0.25">
      <c r="B44" s="6"/>
      <c r="C44" s="7"/>
      <c r="D44" s="7"/>
      <c r="E44" s="7"/>
      <c r="F44" s="7"/>
      <c r="G44" s="7"/>
      <c r="H44" s="7"/>
      <c r="I44" s="7"/>
      <c r="J44" s="8"/>
      <c r="S44" s="2"/>
      <c r="T44" s="2"/>
    </row>
    <row r="45" spans="2:20" x14ac:dyDescent="0.25">
      <c r="B45" s="6"/>
      <c r="C45" s="34" t="s">
        <v>29</v>
      </c>
      <c r="D45" s="7"/>
      <c r="E45" s="7"/>
      <c r="F45" s="35"/>
      <c r="G45" s="7"/>
      <c r="H45" s="7"/>
      <c r="I45" s="7"/>
      <c r="J45" s="8"/>
      <c r="S45" s="2"/>
      <c r="T45" s="2"/>
    </row>
    <row r="46" spans="2:20" x14ac:dyDescent="0.25">
      <c r="B46" s="6"/>
      <c r="C46" s="7"/>
      <c r="D46" s="7"/>
      <c r="E46" s="7"/>
      <c r="F46" s="22"/>
      <c r="G46" s="7"/>
      <c r="H46" s="7"/>
      <c r="I46" s="7"/>
      <c r="J46" s="8"/>
      <c r="S46" s="2"/>
      <c r="T46" s="2"/>
    </row>
    <row r="47" spans="2:20" x14ac:dyDescent="0.25">
      <c r="B47" s="6"/>
      <c r="C47" s="7" t="s">
        <v>30</v>
      </c>
      <c r="D47" s="7"/>
      <c r="E47" s="7"/>
      <c r="F47" s="11"/>
      <c r="G47" s="7" t="s">
        <v>31</v>
      </c>
      <c r="H47" s="11"/>
      <c r="I47" s="11"/>
      <c r="J47" s="8"/>
      <c r="S47" s="2"/>
      <c r="T47" s="2"/>
    </row>
    <row r="48" spans="2:20" x14ac:dyDescent="0.25">
      <c r="B48" s="6"/>
      <c r="C48" s="7" t="s">
        <v>32</v>
      </c>
      <c r="D48" s="7"/>
      <c r="E48" s="7"/>
      <c r="F48" s="11"/>
      <c r="G48" s="7" t="s">
        <v>33</v>
      </c>
      <c r="H48" s="11"/>
      <c r="I48" s="11"/>
      <c r="J48" s="8"/>
      <c r="S48" s="2"/>
      <c r="T48" s="2"/>
    </row>
    <row r="49" spans="2:20" x14ac:dyDescent="0.25">
      <c r="B49" s="6"/>
      <c r="C49" s="7">
        <v>3</v>
      </c>
      <c r="D49" s="7"/>
      <c r="E49" s="7"/>
      <c r="F49" s="11"/>
      <c r="G49" s="7" t="s">
        <v>34</v>
      </c>
      <c r="H49" s="11"/>
      <c r="I49" s="11"/>
      <c r="J49" s="8"/>
      <c r="S49" s="2"/>
      <c r="T49" s="2"/>
    </row>
    <row r="50" spans="2:20" ht="26.25" x14ac:dyDescent="0.25">
      <c r="B50" s="6"/>
      <c r="C50" s="7"/>
      <c r="D50" s="7"/>
      <c r="E50" s="7"/>
      <c r="F50" s="12"/>
      <c r="G50" s="12"/>
      <c r="H50" s="12"/>
      <c r="I50" s="12"/>
      <c r="J50" s="8"/>
      <c r="S50" s="2"/>
      <c r="T50" s="2"/>
    </row>
    <row r="51" spans="2:20" x14ac:dyDescent="0.25">
      <c r="B51" s="6"/>
      <c r="C51" s="22"/>
      <c r="D51" s="7"/>
      <c r="E51" s="7"/>
      <c r="F51" s="7"/>
      <c r="G51" s="7"/>
      <c r="H51" s="7"/>
      <c r="I51" s="7"/>
      <c r="J51" s="8"/>
      <c r="S51" s="2"/>
      <c r="T51" s="2"/>
    </row>
    <row r="52" spans="2:20" x14ac:dyDescent="0.25">
      <c r="B52" s="6"/>
      <c r="C52" s="22"/>
      <c r="D52" s="7"/>
      <c r="E52" s="7"/>
      <c r="F52" s="7"/>
      <c r="G52" s="7"/>
      <c r="H52" s="7"/>
      <c r="I52" s="7"/>
      <c r="J52" s="8"/>
      <c r="S52" s="2"/>
      <c r="T52" s="2"/>
    </row>
    <row r="53" spans="2:20" x14ac:dyDescent="0.25">
      <c r="B53" s="6"/>
      <c r="C53" s="22"/>
      <c r="D53" s="22"/>
      <c r="E53" s="7"/>
      <c r="F53" s="35"/>
      <c r="G53" s="7"/>
      <c r="H53" s="7"/>
      <c r="I53" s="7"/>
      <c r="J53" s="8"/>
      <c r="S53" s="2"/>
      <c r="T53" s="2"/>
    </row>
    <row r="54" spans="2:20" x14ac:dyDescent="0.25">
      <c r="B54" s="6"/>
      <c r="C54" s="22"/>
      <c r="D54" s="22"/>
      <c r="E54" s="7"/>
      <c r="F54" s="7"/>
      <c r="G54" s="7"/>
      <c r="H54" s="7"/>
      <c r="I54" s="7"/>
      <c r="J54" s="8"/>
      <c r="S54" s="2"/>
      <c r="T54" s="2"/>
    </row>
    <row r="55" spans="2:20" x14ac:dyDescent="0.25">
      <c r="B55" s="6"/>
      <c r="C55" s="22"/>
      <c r="D55" s="23"/>
      <c r="E55" s="7"/>
      <c r="F55" s="7"/>
      <c r="G55" s="7"/>
      <c r="H55" s="7"/>
      <c r="I55" s="7"/>
      <c r="J55" s="8"/>
      <c r="S55" s="2"/>
      <c r="T55" s="2"/>
    </row>
    <row r="56" spans="2:20" x14ac:dyDescent="0.25">
      <c r="B56" s="6"/>
      <c r="C56" s="22"/>
      <c r="D56" s="23"/>
      <c r="E56" s="7"/>
      <c r="F56" s="7"/>
      <c r="G56" s="7"/>
      <c r="H56" s="7"/>
      <c r="I56" s="7"/>
      <c r="J56" s="8"/>
      <c r="S56" s="2"/>
      <c r="T56" s="2"/>
    </row>
    <row r="57" spans="2:20" x14ac:dyDescent="0.25">
      <c r="B57" s="6"/>
      <c r="C57" s="22"/>
      <c r="D57" s="23"/>
      <c r="E57" s="24"/>
      <c r="F57" s="24"/>
      <c r="G57" s="24"/>
      <c r="H57" s="24"/>
      <c r="I57" s="24"/>
      <c r="J57" s="25"/>
      <c r="S57" s="2"/>
      <c r="T57" s="2"/>
    </row>
    <row r="58" spans="2:20" x14ac:dyDescent="0.25">
      <c r="B58" s="26"/>
      <c r="C58" s="22"/>
      <c r="D58" s="22"/>
      <c r="E58" s="22"/>
      <c r="F58" s="22"/>
      <c r="G58" s="22"/>
      <c r="H58" s="22"/>
      <c r="I58" s="22"/>
      <c r="J58" s="27"/>
      <c r="S58" s="2"/>
      <c r="T58" s="2"/>
    </row>
    <row r="59" spans="2:20" x14ac:dyDescent="0.25">
      <c r="B59" s="6"/>
      <c r="C59" s="23"/>
      <c r="D59" s="7"/>
      <c r="E59" s="7"/>
      <c r="F59" s="7"/>
      <c r="G59" s="7"/>
      <c r="H59" s="7"/>
      <c r="I59" s="7"/>
      <c r="J59" s="8"/>
      <c r="S59" s="2"/>
      <c r="T59" s="2"/>
    </row>
    <row r="60" spans="2:20" x14ac:dyDescent="0.25">
      <c r="B60" s="6"/>
      <c r="C60" s="22"/>
      <c r="D60" s="23"/>
      <c r="E60" s="24"/>
      <c r="F60" s="28"/>
      <c r="G60" s="28"/>
      <c r="H60" s="28"/>
      <c r="I60" s="28"/>
      <c r="J60" s="8"/>
      <c r="S60" s="2"/>
      <c r="T60" s="2"/>
    </row>
    <row r="61" spans="2:20" x14ac:dyDescent="0.25">
      <c r="B61" s="6"/>
      <c r="C61" s="22"/>
      <c r="D61" s="23"/>
      <c r="E61" s="24"/>
      <c r="F61" s="28"/>
      <c r="G61" s="28"/>
      <c r="H61" s="28"/>
      <c r="I61" s="28"/>
      <c r="J61" s="8"/>
      <c r="S61" s="2"/>
      <c r="T61" s="2"/>
    </row>
    <row r="62" spans="2:20" x14ac:dyDescent="0.25">
      <c r="B62" s="30"/>
      <c r="C62" s="23"/>
      <c r="D62" s="7"/>
      <c r="E62" s="24"/>
      <c r="F62" s="31"/>
      <c r="G62" s="31"/>
      <c r="H62" s="31"/>
      <c r="I62" s="31"/>
      <c r="J62" s="25"/>
      <c r="S62" s="2"/>
      <c r="T62" s="2"/>
    </row>
    <row r="63" spans="2:20" x14ac:dyDescent="0.25">
      <c r="B63" s="30"/>
      <c r="C63" s="23"/>
      <c r="D63" s="7"/>
      <c r="E63" s="24"/>
      <c r="F63" s="31"/>
      <c r="G63" s="31"/>
      <c r="H63" s="31"/>
      <c r="I63" s="31"/>
      <c r="J63" s="25"/>
      <c r="S63" s="2"/>
      <c r="T63" s="2"/>
    </row>
    <row r="64" spans="2:20" x14ac:dyDescent="0.25">
      <c r="B64" s="30"/>
      <c r="C64" s="23"/>
      <c r="D64" s="7"/>
      <c r="E64" s="24"/>
      <c r="F64" s="31"/>
      <c r="G64" s="31"/>
      <c r="H64" s="31"/>
      <c r="I64" s="31"/>
      <c r="J64" s="25"/>
      <c r="S64" s="2"/>
      <c r="T64" s="2"/>
    </row>
    <row r="65" spans="2:20" x14ac:dyDescent="0.25">
      <c r="B65" s="30"/>
      <c r="C65" s="23"/>
      <c r="D65" s="7"/>
      <c r="E65" s="24"/>
      <c r="F65" s="31"/>
      <c r="G65" s="31"/>
      <c r="H65" s="31"/>
      <c r="I65" s="31"/>
      <c r="J65" s="25"/>
      <c r="S65" s="2"/>
      <c r="T65" s="2"/>
    </row>
    <row r="66" spans="2:20" x14ac:dyDescent="0.25">
      <c r="B66" s="30"/>
      <c r="C66" s="23"/>
      <c r="D66" s="7"/>
      <c r="E66" s="24"/>
      <c r="F66" s="31"/>
      <c r="G66" s="31"/>
      <c r="H66" s="31"/>
      <c r="I66" s="31"/>
      <c r="J66" s="25"/>
      <c r="S66" s="2"/>
      <c r="T66" s="2"/>
    </row>
    <row r="67" spans="2:20" x14ac:dyDescent="0.25">
      <c r="B67" s="30"/>
      <c r="C67" s="23"/>
      <c r="D67" s="7"/>
      <c r="E67" s="24"/>
      <c r="F67" s="31"/>
      <c r="G67" s="31"/>
      <c r="H67" s="31"/>
      <c r="I67" s="31"/>
      <c r="J67" s="25"/>
      <c r="S67" s="2"/>
      <c r="T67" s="2"/>
    </row>
    <row r="68" spans="2:20" x14ac:dyDescent="0.25">
      <c r="B68" s="30"/>
      <c r="C68" s="23"/>
      <c r="D68" s="7"/>
      <c r="E68" s="24"/>
      <c r="F68" s="31"/>
      <c r="G68" s="31"/>
      <c r="H68" s="31"/>
      <c r="I68" s="31"/>
      <c r="J68" s="25"/>
      <c r="S68" s="2"/>
      <c r="T68" s="2"/>
    </row>
    <row r="69" spans="2:20" x14ac:dyDescent="0.25">
      <c r="B69" s="6"/>
      <c r="C69" s="22"/>
      <c r="D69" s="22"/>
      <c r="E69" s="7"/>
      <c r="F69" s="14"/>
      <c r="G69" s="14"/>
      <c r="H69" s="14"/>
      <c r="I69" s="14"/>
      <c r="J69" s="8"/>
      <c r="S69" s="2"/>
      <c r="T69" s="2"/>
    </row>
    <row r="70" spans="2:20" ht="15.75" thickBot="1" x14ac:dyDescent="0.3">
      <c r="B70" s="18"/>
      <c r="C70" s="32"/>
      <c r="D70" s="33"/>
      <c r="E70" s="33"/>
      <c r="F70" s="36"/>
      <c r="G70" s="36"/>
      <c r="H70" s="36"/>
      <c r="I70" s="36"/>
      <c r="J70" s="20"/>
      <c r="S70" s="2"/>
      <c r="T70" s="2"/>
    </row>
  </sheetData>
  <mergeCells count="3">
    <mergeCell ref="C25:H26"/>
    <mergeCell ref="C27:H28"/>
    <mergeCell ref="C29:H30"/>
  </mergeCells>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zoomScale="85" zoomScaleNormal="85" workbookViewId="0"/>
  </sheetViews>
  <sheetFormatPr defaultColWidth="8.85546875" defaultRowHeight="15" outlineLevelRow="1" x14ac:dyDescent="0.25"/>
  <cols>
    <col min="1" max="1" width="13.28515625" style="41" customWidth="1"/>
    <col min="2" max="2" width="60.7109375" style="41" customWidth="1"/>
    <col min="3" max="3" width="39.140625" style="41" bestFit="1" customWidth="1"/>
    <col min="4" max="4" width="35.140625" style="41" bestFit="1" customWidth="1"/>
    <col min="5" max="5" width="6.7109375" style="41" customWidth="1"/>
    <col min="6" max="6" width="41.7109375" style="41" customWidth="1"/>
    <col min="7" max="7" width="41.7109375" style="39" customWidth="1"/>
    <col min="8" max="8" width="7.28515625" style="41" customWidth="1"/>
    <col min="9" max="9" width="71.85546875" style="41" customWidth="1"/>
    <col min="10" max="11" width="47.7109375" style="41" customWidth="1"/>
    <col min="12" max="12" width="7.28515625" style="41" customWidth="1"/>
    <col min="13" max="13" width="25.7109375" style="41" customWidth="1"/>
    <col min="14" max="14" width="25.7109375" style="39" customWidth="1"/>
    <col min="15" max="16384" width="8.85546875" style="70"/>
  </cols>
  <sheetData>
    <row r="1" spans="1:13" ht="31.5" x14ac:dyDescent="0.25">
      <c r="A1" s="156" t="s">
        <v>1270</v>
      </c>
      <c r="B1" s="156"/>
      <c r="C1" s="39"/>
      <c r="D1" s="39"/>
      <c r="E1" s="39"/>
      <c r="F1" s="163" t="s">
        <v>1313</v>
      </c>
      <c r="H1" s="39"/>
      <c r="I1" s="156"/>
      <c r="J1" s="39"/>
      <c r="K1" s="39"/>
      <c r="L1" s="39"/>
      <c r="M1" s="39"/>
    </row>
    <row r="2" spans="1:13" ht="15.75" thickBot="1" x14ac:dyDescent="0.3">
      <c r="A2" s="39"/>
      <c r="B2" s="40"/>
      <c r="C2" s="40"/>
      <c r="D2" s="39"/>
      <c r="E2" s="39"/>
      <c r="F2" s="39"/>
      <c r="H2" s="39"/>
      <c r="L2" s="39"/>
      <c r="M2" s="39"/>
    </row>
    <row r="3" spans="1:13" ht="19.5" thickBot="1" x14ac:dyDescent="0.3">
      <c r="A3" s="42"/>
      <c r="B3" s="43" t="s">
        <v>35</v>
      </c>
      <c r="C3" s="44" t="s">
        <v>175</v>
      </c>
      <c r="D3" s="42"/>
      <c r="E3" s="42"/>
      <c r="F3" s="39"/>
      <c r="G3" s="42"/>
      <c r="H3" s="39"/>
      <c r="L3" s="39"/>
      <c r="M3" s="39"/>
    </row>
    <row r="4" spans="1:13" ht="15.75" thickBot="1" x14ac:dyDescent="0.3">
      <c r="H4" s="39"/>
      <c r="L4" s="39"/>
      <c r="M4" s="39"/>
    </row>
    <row r="5" spans="1:13" ht="18.75" x14ac:dyDescent="0.25">
      <c r="A5" s="45"/>
      <c r="B5" s="46" t="s">
        <v>36</v>
      </c>
      <c r="C5" s="45"/>
      <c r="E5" s="47"/>
      <c r="F5" s="47"/>
      <c r="H5" s="39"/>
      <c r="L5" s="39"/>
      <c r="M5" s="39"/>
    </row>
    <row r="6" spans="1:13" x14ac:dyDescent="0.25">
      <c r="B6" s="49" t="s">
        <v>37</v>
      </c>
      <c r="H6" s="39"/>
      <c r="L6" s="39"/>
      <c r="M6" s="39"/>
    </row>
    <row r="7" spans="1:13" x14ac:dyDescent="0.25">
      <c r="B7" s="48" t="s">
        <v>38</v>
      </c>
      <c r="H7" s="39"/>
      <c r="L7" s="39"/>
      <c r="M7" s="39"/>
    </row>
    <row r="8" spans="1:13" x14ac:dyDescent="0.25">
      <c r="B8" s="48" t="s">
        <v>39</v>
      </c>
      <c r="F8" s="41" t="s">
        <v>40</v>
      </c>
      <c r="H8" s="39"/>
      <c r="L8" s="39"/>
      <c r="M8" s="39"/>
    </row>
    <row r="9" spans="1:13" x14ac:dyDescent="0.25">
      <c r="B9" s="49" t="s">
        <v>41</v>
      </c>
      <c r="H9" s="39"/>
      <c r="L9" s="39"/>
      <c r="M9" s="39"/>
    </row>
    <row r="10" spans="1:13" x14ac:dyDescent="0.25">
      <c r="B10" s="49" t="s">
        <v>42</v>
      </c>
      <c r="H10" s="39"/>
      <c r="L10" s="39"/>
      <c r="M10" s="39"/>
    </row>
    <row r="11" spans="1:13" ht="15.75" thickBot="1" x14ac:dyDescent="0.3">
      <c r="B11" s="50" t="s">
        <v>43</v>
      </c>
      <c r="H11" s="39"/>
      <c r="L11" s="39"/>
      <c r="M11" s="39"/>
    </row>
    <row r="12" spans="1:13" x14ac:dyDescent="0.25">
      <c r="B12" s="51"/>
      <c r="H12" s="39"/>
      <c r="L12" s="39"/>
      <c r="M12" s="39"/>
    </row>
    <row r="13" spans="1:13" ht="37.5" x14ac:dyDescent="0.25">
      <c r="A13" s="52" t="s">
        <v>44</v>
      </c>
      <c r="B13" s="52" t="s">
        <v>37</v>
      </c>
      <c r="C13" s="53"/>
      <c r="D13" s="53"/>
      <c r="E13" s="53"/>
      <c r="F13" s="53"/>
      <c r="G13" s="54"/>
      <c r="H13" s="39"/>
      <c r="L13" s="39"/>
      <c r="M13" s="39"/>
    </row>
    <row r="14" spans="1:13" x14ac:dyDescent="0.25">
      <c r="A14" s="41" t="s">
        <v>45</v>
      </c>
      <c r="B14" s="55" t="s">
        <v>0</v>
      </c>
      <c r="C14" s="41" t="s">
        <v>561</v>
      </c>
      <c r="E14" s="47"/>
      <c r="F14" s="47"/>
      <c r="H14" s="39"/>
      <c r="L14" s="39"/>
      <c r="M14" s="39"/>
    </row>
    <row r="15" spans="1:13" x14ac:dyDescent="0.25">
      <c r="A15" s="41" t="s">
        <v>47</v>
      </c>
      <c r="B15" s="55" t="s">
        <v>48</v>
      </c>
      <c r="C15" s="41" t="s">
        <v>1338</v>
      </c>
      <c r="E15" s="47"/>
      <c r="F15" s="47"/>
      <c r="H15" s="39"/>
      <c r="L15" s="39"/>
      <c r="M15" s="39"/>
    </row>
    <row r="16" spans="1:13" x14ac:dyDescent="0.25">
      <c r="A16" s="41" t="s">
        <v>49</v>
      </c>
      <c r="B16" s="55" t="s">
        <v>50</v>
      </c>
      <c r="C16" s="183" t="s">
        <v>1339</v>
      </c>
      <c r="E16" s="47"/>
      <c r="F16" s="47"/>
      <c r="H16" s="39"/>
      <c r="L16" s="39"/>
      <c r="M16" s="39"/>
    </row>
    <row r="17" spans="1:13" x14ac:dyDescent="0.25">
      <c r="A17" s="41" t="s">
        <v>51</v>
      </c>
      <c r="B17" s="55" t="s">
        <v>52</v>
      </c>
      <c r="C17" s="184">
        <v>43861</v>
      </c>
      <c r="E17" s="47"/>
      <c r="F17" s="47"/>
      <c r="H17" s="39"/>
      <c r="L17" s="39"/>
      <c r="M17" s="39"/>
    </row>
    <row r="18" spans="1:13" outlineLevel="1" x14ac:dyDescent="0.25">
      <c r="A18" s="41" t="s">
        <v>53</v>
      </c>
      <c r="B18" s="56" t="s">
        <v>54</v>
      </c>
      <c r="E18" s="47"/>
      <c r="F18" s="47"/>
      <c r="H18" s="39"/>
      <c r="L18" s="39"/>
      <c r="M18" s="39"/>
    </row>
    <row r="19" spans="1:13" outlineLevel="1" x14ac:dyDescent="0.25">
      <c r="A19" s="41" t="s">
        <v>55</v>
      </c>
      <c r="B19" s="56" t="s">
        <v>56</v>
      </c>
      <c r="E19" s="47"/>
      <c r="F19" s="47"/>
      <c r="H19" s="39"/>
      <c r="L19" s="39"/>
      <c r="M19" s="39"/>
    </row>
    <row r="20" spans="1:13" outlineLevel="1" x14ac:dyDescent="0.25">
      <c r="A20" s="41" t="s">
        <v>57</v>
      </c>
      <c r="B20" s="56"/>
      <c r="E20" s="47"/>
      <c r="F20" s="47"/>
      <c r="H20" s="39"/>
      <c r="L20" s="39"/>
      <c r="M20" s="39"/>
    </row>
    <row r="21" spans="1:13" outlineLevel="1" x14ac:dyDescent="0.25">
      <c r="A21" s="41" t="s">
        <v>58</v>
      </c>
      <c r="B21" s="56"/>
      <c r="E21" s="47"/>
      <c r="F21" s="47"/>
      <c r="H21" s="39"/>
      <c r="L21" s="39"/>
      <c r="M21" s="39"/>
    </row>
    <row r="22" spans="1:13" outlineLevel="1" x14ac:dyDescent="0.25">
      <c r="A22" s="41" t="s">
        <v>59</v>
      </c>
      <c r="B22" s="56"/>
      <c r="E22" s="47"/>
      <c r="F22" s="47"/>
      <c r="H22" s="39"/>
      <c r="L22" s="39"/>
      <c r="M22" s="39"/>
    </row>
    <row r="23" spans="1:13" outlineLevel="1" x14ac:dyDescent="0.25">
      <c r="A23" s="41" t="s">
        <v>60</v>
      </c>
      <c r="B23" s="56"/>
      <c r="E23" s="47"/>
      <c r="F23" s="47"/>
      <c r="H23" s="39"/>
      <c r="L23" s="39"/>
      <c r="M23" s="39"/>
    </row>
    <row r="24" spans="1:13" outlineLevel="1" x14ac:dyDescent="0.25">
      <c r="A24" s="41" t="s">
        <v>61</v>
      </c>
      <c r="B24" s="56"/>
      <c r="E24" s="47"/>
      <c r="F24" s="47"/>
      <c r="H24" s="39"/>
      <c r="L24" s="39"/>
      <c r="M24" s="39"/>
    </row>
    <row r="25" spans="1:13" outlineLevel="1" x14ac:dyDescent="0.25">
      <c r="A25" s="41" t="s">
        <v>62</v>
      </c>
      <c r="B25" s="56"/>
      <c r="E25" s="47"/>
      <c r="F25" s="47"/>
      <c r="H25" s="39"/>
      <c r="L25" s="39"/>
      <c r="M25" s="39"/>
    </row>
    <row r="26" spans="1:13" ht="18.75" x14ac:dyDescent="0.25">
      <c r="A26" s="53"/>
      <c r="B26" s="52" t="s">
        <v>38</v>
      </c>
      <c r="C26" s="53"/>
      <c r="D26" s="53"/>
      <c r="E26" s="53"/>
      <c r="F26" s="53"/>
      <c r="G26" s="54"/>
      <c r="H26" s="39"/>
      <c r="L26" s="39"/>
      <c r="M26" s="39"/>
    </row>
    <row r="27" spans="1:13" x14ac:dyDescent="0.25">
      <c r="A27" s="41" t="s">
        <v>63</v>
      </c>
      <c r="B27" s="57" t="s">
        <v>64</v>
      </c>
      <c r="C27" s="140" t="s">
        <v>1340</v>
      </c>
      <c r="D27" s="58"/>
      <c r="E27" s="58"/>
      <c r="F27" s="58"/>
      <c r="H27" s="39"/>
      <c r="L27" s="39"/>
      <c r="M27" s="39"/>
    </row>
    <row r="28" spans="1:13" x14ac:dyDescent="0.25">
      <c r="A28" s="41" t="s">
        <v>65</v>
      </c>
      <c r="B28" s="57" t="s">
        <v>66</v>
      </c>
      <c r="C28" s="140" t="s">
        <v>1340</v>
      </c>
      <c r="D28" s="58"/>
      <c r="E28" s="58"/>
      <c r="F28" s="58"/>
      <c r="H28" s="39"/>
      <c r="L28" s="39"/>
      <c r="M28" s="39"/>
    </row>
    <row r="29" spans="1:13" ht="30" x14ac:dyDescent="0.25">
      <c r="A29" s="41" t="s">
        <v>67</v>
      </c>
      <c r="B29" s="57" t="s">
        <v>68</v>
      </c>
      <c r="C29" s="183" t="s">
        <v>1341</v>
      </c>
      <c r="E29" s="58"/>
      <c r="F29" s="58"/>
      <c r="H29" s="39"/>
      <c r="L29" s="39"/>
      <c r="M29" s="39"/>
    </row>
    <row r="30" spans="1:13" outlineLevel="1" x14ac:dyDescent="0.25">
      <c r="A30" s="41" t="s">
        <v>69</v>
      </c>
      <c r="B30" s="57"/>
      <c r="E30" s="58"/>
      <c r="F30" s="58"/>
      <c r="H30" s="39"/>
      <c r="L30" s="39"/>
      <c r="M30" s="39"/>
    </row>
    <row r="31" spans="1:13" outlineLevel="1" x14ac:dyDescent="0.25">
      <c r="A31" s="41" t="s">
        <v>70</v>
      </c>
      <c r="B31" s="57"/>
      <c r="E31" s="58"/>
      <c r="F31" s="58"/>
      <c r="H31" s="39"/>
      <c r="L31" s="39"/>
      <c r="M31" s="39"/>
    </row>
    <row r="32" spans="1:13" outlineLevel="1" x14ac:dyDescent="0.25">
      <c r="A32" s="41" t="s">
        <v>71</v>
      </c>
      <c r="B32" s="57"/>
      <c r="E32" s="58"/>
      <c r="F32" s="58"/>
      <c r="H32" s="39"/>
      <c r="L32" s="39"/>
      <c r="M32" s="39"/>
    </row>
    <row r="33" spans="1:14" outlineLevel="1" x14ac:dyDescent="0.25">
      <c r="A33" s="41" t="s">
        <v>72</v>
      </c>
      <c r="B33" s="57"/>
      <c r="E33" s="58"/>
      <c r="F33" s="58"/>
      <c r="H33" s="39"/>
      <c r="L33" s="39"/>
      <c r="M33" s="39"/>
    </row>
    <row r="34" spans="1:14" outlineLevel="1" x14ac:dyDescent="0.25">
      <c r="A34" s="41" t="s">
        <v>73</v>
      </c>
      <c r="B34" s="57"/>
      <c r="E34" s="58"/>
      <c r="F34" s="58"/>
      <c r="H34" s="39"/>
      <c r="L34" s="39"/>
      <c r="M34" s="39"/>
    </row>
    <row r="35" spans="1:14" outlineLevel="1" x14ac:dyDescent="0.25">
      <c r="A35" s="41" t="s">
        <v>74</v>
      </c>
      <c r="B35" s="59"/>
      <c r="E35" s="58"/>
      <c r="F35" s="58"/>
      <c r="H35" s="39"/>
      <c r="L35" s="39"/>
      <c r="M35" s="39"/>
    </row>
    <row r="36" spans="1:14" ht="18.75" x14ac:dyDescent="0.25">
      <c r="A36" s="52"/>
      <c r="B36" s="52" t="s">
        <v>39</v>
      </c>
      <c r="C36" s="52"/>
      <c r="D36" s="53"/>
      <c r="E36" s="53"/>
      <c r="F36" s="53"/>
      <c r="G36" s="54"/>
      <c r="H36" s="39"/>
      <c r="L36" s="39"/>
      <c r="M36" s="39"/>
    </row>
    <row r="37" spans="1:14" ht="15" customHeight="1" x14ac:dyDescent="0.25">
      <c r="A37" s="60"/>
      <c r="B37" s="61" t="s">
        <v>75</v>
      </c>
      <c r="C37" s="60" t="s">
        <v>76</v>
      </c>
      <c r="D37" s="62"/>
      <c r="E37" s="62"/>
      <c r="F37" s="62"/>
      <c r="G37" s="63"/>
      <c r="H37" s="39"/>
      <c r="L37" s="39"/>
      <c r="M37" s="39"/>
    </row>
    <row r="38" spans="1:14" x14ac:dyDescent="0.25">
      <c r="A38" s="41" t="s">
        <v>4</v>
      </c>
      <c r="B38" s="58" t="s">
        <v>1142</v>
      </c>
      <c r="C38" s="159">
        <v>732.23</v>
      </c>
      <c r="F38" s="58"/>
      <c r="H38" s="39"/>
      <c r="L38" s="39"/>
      <c r="M38" s="39"/>
    </row>
    <row r="39" spans="1:14" x14ac:dyDescent="0.25">
      <c r="A39" s="41" t="s">
        <v>77</v>
      </c>
      <c r="B39" s="58" t="s">
        <v>78</v>
      </c>
      <c r="C39" s="159">
        <v>500</v>
      </c>
      <c r="F39" s="58"/>
      <c r="H39" s="39"/>
      <c r="L39" s="39"/>
      <c r="M39" s="39"/>
      <c r="N39" s="70"/>
    </row>
    <row r="40" spans="1:14" outlineLevel="1" x14ac:dyDescent="0.25">
      <c r="A40" s="41" t="s">
        <v>79</v>
      </c>
      <c r="B40" s="64" t="s">
        <v>80</v>
      </c>
      <c r="C40" s="314">
        <v>722.68</v>
      </c>
      <c r="F40" s="58"/>
      <c r="H40" s="39"/>
      <c r="L40" s="39"/>
      <c r="M40" s="39"/>
      <c r="N40" s="70"/>
    </row>
    <row r="41" spans="1:14" outlineLevel="1" x14ac:dyDescent="0.25">
      <c r="A41" s="41" t="s">
        <v>81</v>
      </c>
      <c r="B41" s="64" t="s">
        <v>82</v>
      </c>
      <c r="C41" s="314">
        <v>555.71</v>
      </c>
      <c r="F41" s="58"/>
      <c r="H41" s="39"/>
      <c r="L41" s="39"/>
      <c r="M41" s="39"/>
      <c r="N41" s="70"/>
    </row>
    <row r="42" spans="1:14" outlineLevel="1" x14ac:dyDescent="0.25">
      <c r="A42" s="41" t="s">
        <v>83</v>
      </c>
      <c r="B42" s="64"/>
      <c r="C42" s="159"/>
      <c r="F42" s="58"/>
      <c r="H42" s="39"/>
      <c r="L42" s="39"/>
      <c r="M42" s="39"/>
      <c r="N42" s="70"/>
    </row>
    <row r="43" spans="1:14" outlineLevel="1" x14ac:dyDescent="0.25">
      <c r="A43" s="70" t="s">
        <v>1334</v>
      </c>
      <c r="B43" s="58"/>
      <c r="F43" s="58"/>
      <c r="H43" s="39"/>
      <c r="L43" s="39"/>
      <c r="M43" s="39"/>
      <c r="N43" s="70"/>
    </row>
    <row r="44" spans="1:14" ht="15" customHeight="1" x14ac:dyDescent="0.25">
      <c r="A44" s="60"/>
      <c r="B44" s="61" t="s">
        <v>84</v>
      </c>
      <c r="C44" s="108" t="s">
        <v>1143</v>
      </c>
      <c r="D44" s="60" t="s">
        <v>85</v>
      </c>
      <c r="E44" s="62"/>
      <c r="F44" s="63" t="s">
        <v>86</v>
      </c>
      <c r="G44" s="63" t="s">
        <v>87</v>
      </c>
      <c r="H44" s="39"/>
      <c r="L44" s="39"/>
      <c r="M44" s="39"/>
      <c r="N44" s="70"/>
    </row>
    <row r="45" spans="1:14" x14ac:dyDescent="0.25">
      <c r="A45" s="41" t="s">
        <v>8</v>
      </c>
      <c r="B45" s="58" t="s">
        <v>88</v>
      </c>
      <c r="C45" s="313">
        <v>5.2600000000000001E-2</v>
      </c>
      <c r="D45" s="155">
        <f>IF(OR(C38="[For completion]",C39="[For completion]"),"Please complete G.3.1.1 and G.3.1.2",(C38/C39-1))</f>
        <v>0.46446000000000009</v>
      </c>
      <c r="E45" s="155"/>
      <c r="F45" s="155">
        <v>0.27</v>
      </c>
      <c r="G45" s="41" t="s">
        <v>966</v>
      </c>
      <c r="H45" s="39"/>
      <c r="L45" s="39"/>
      <c r="M45" s="39"/>
      <c r="N45" s="70"/>
    </row>
    <row r="46" spans="1:14" outlineLevel="1" x14ac:dyDescent="0.25">
      <c r="A46" s="41" t="s">
        <v>89</v>
      </c>
      <c r="B46" s="56" t="s">
        <v>90</v>
      </c>
      <c r="C46" s="155"/>
      <c r="D46" s="155"/>
      <c r="E46" s="155"/>
      <c r="F46" s="155"/>
      <c r="G46" s="77"/>
      <c r="H46" s="39"/>
      <c r="L46" s="39"/>
      <c r="M46" s="39"/>
      <c r="N46" s="70"/>
    </row>
    <row r="47" spans="1:14" outlineLevel="1" x14ac:dyDescent="0.25">
      <c r="A47" s="41" t="s">
        <v>91</v>
      </c>
      <c r="B47" s="56" t="s">
        <v>92</v>
      </c>
      <c r="C47" s="155"/>
      <c r="D47" s="155"/>
      <c r="E47" s="155"/>
      <c r="F47" s="155"/>
      <c r="G47" s="77"/>
      <c r="H47" s="39"/>
      <c r="L47" s="39"/>
      <c r="M47" s="39"/>
      <c r="N47" s="70"/>
    </row>
    <row r="48" spans="1:14" outlineLevel="1" x14ac:dyDescent="0.25">
      <c r="A48" s="41" t="s">
        <v>93</v>
      </c>
      <c r="B48" s="56"/>
      <c r="C48" s="77"/>
      <c r="D48" s="77"/>
      <c r="E48" s="77"/>
      <c r="F48" s="77"/>
      <c r="G48" s="77"/>
      <c r="H48" s="39"/>
      <c r="L48" s="39"/>
      <c r="M48" s="39"/>
      <c r="N48" s="70"/>
    </row>
    <row r="49" spans="1:14" outlineLevel="1" x14ac:dyDescent="0.25">
      <c r="A49" s="41" t="s">
        <v>94</v>
      </c>
      <c r="B49" s="56"/>
      <c r="C49" s="77"/>
      <c r="D49" s="77"/>
      <c r="E49" s="77"/>
      <c r="F49" s="77"/>
      <c r="G49" s="77"/>
      <c r="H49" s="39"/>
      <c r="L49" s="39"/>
      <c r="M49" s="39"/>
      <c r="N49" s="70"/>
    </row>
    <row r="50" spans="1:14" outlineLevel="1" x14ac:dyDescent="0.25">
      <c r="A50" s="41" t="s">
        <v>95</v>
      </c>
      <c r="B50" s="56"/>
      <c r="C50" s="77"/>
      <c r="D50" s="77"/>
      <c r="E50" s="77"/>
      <c r="F50" s="77"/>
      <c r="G50" s="77"/>
      <c r="H50" s="39"/>
      <c r="L50" s="39"/>
      <c r="M50" s="39"/>
      <c r="N50" s="70"/>
    </row>
    <row r="51" spans="1:14" outlineLevel="1" x14ac:dyDescent="0.25">
      <c r="A51" s="41" t="s">
        <v>96</v>
      </c>
      <c r="B51" s="56"/>
      <c r="C51" s="77"/>
      <c r="D51" s="77"/>
      <c r="E51" s="77"/>
      <c r="F51" s="77"/>
      <c r="G51" s="77"/>
      <c r="H51" s="39"/>
      <c r="L51" s="39"/>
      <c r="M51" s="39"/>
      <c r="N51" s="70"/>
    </row>
    <row r="52" spans="1:14" ht="15" customHeight="1" x14ac:dyDescent="0.25">
      <c r="A52" s="60"/>
      <c r="B52" s="61" t="s">
        <v>97</v>
      </c>
      <c r="C52" s="60" t="s">
        <v>76</v>
      </c>
      <c r="D52" s="60"/>
      <c r="E52" s="62"/>
      <c r="F52" s="63" t="s">
        <v>98</v>
      </c>
      <c r="G52" s="63"/>
      <c r="H52" s="39"/>
      <c r="L52" s="39"/>
      <c r="M52" s="39"/>
      <c r="N52" s="70"/>
    </row>
    <row r="53" spans="1:14" x14ac:dyDescent="0.25">
      <c r="A53" s="41" t="s">
        <v>99</v>
      </c>
      <c r="B53" s="58" t="s">
        <v>100</v>
      </c>
      <c r="C53" s="159">
        <v>732.23</v>
      </c>
      <c r="E53" s="65"/>
      <c r="F53" s="166">
        <f>IF($C$58=0,"",IF(C53="[for completion]","",C53/$C$58))</f>
        <v>1</v>
      </c>
      <c r="G53" s="66"/>
      <c r="H53" s="39"/>
      <c r="L53" s="39"/>
      <c r="M53" s="39"/>
      <c r="N53" s="70"/>
    </row>
    <row r="54" spans="1:14" x14ac:dyDescent="0.25">
      <c r="A54" s="41" t="s">
        <v>101</v>
      </c>
      <c r="B54" s="58" t="s">
        <v>102</v>
      </c>
      <c r="C54" s="159">
        <v>0</v>
      </c>
      <c r="E54" s="65"/>
      <c r="F54" s="166">
        <f>IF($C$58=0,"",IF(C54="[for completion]","",C54/$C$58))</f>
        <v>0</v>
      </c>
      <c r="G54" s="66"/>
      <c r="H54" s="39"/>
      <c r="L54" s="39"/>
      <c r="M54" s="39"/>
      <c r="N54" s="70"/>
    </row>
    <row r="55" spans="1:14" x14ac:dyDescent="0.25">
      <c r="A55" s="41" t="s">
        <v>103</v>
      </c>
      <c r="B55" s="58" t="s">
        <v>104</v>
      </c>
      <c r="C55" s="159">
        <v>0</v>
      </c>
      <c r="E55" s="65"/>
      <c r="F55" s="174">
        <f t="shared" ref="F55:F56" si="0">IF($C$58=0,"",IF(C55="[for completion]","",C55/$C$58))</f>
        <v>0</v>
      </c>
      <c r="G55" s="66"/>
      <c r="H55" s="39"/>
      <c r="L55" s="39"/>
      <c r="M55" s="39"/>
      <c r="N55" s="70"/>
    </row>
    <row r="56" spans="1:14" x14ac:dyDescent="0.25">
      <c r="A56" s="41" t="s">
        <v>105</v>
      </c>
      <c r="B56" s="58" t="s">
        <v>106</v>
      </c>
      <c r="C56" s="159">
        <v>0</v>
      </c>
      <c r="E56" s="65"/>
      <c r="F56" s="174">
        <f t="shared" si="0"/>
        <v>0</v>
      </c>
      <c r="G56" s="66"/>
      <c r="H56" s="39"/>
      <c r="L56" s="39"/>
      <c r="M56" s="39"/>
      <c r="N56" s="70"/>
    </row>
    <row r="57" spans="1:14" x14ac:dyDescent="0.25">
      <c r="A57" s="41" t="s">
        <v>107</v>
      </c>
      <c r="B57" s="41" t="s">
        <v>108</v>
      </c>
      <c r="C57" s="159">
        <v>0</v>
      </c>
      <c r="E57" s="65"/>
      <c r="F57" s="166">
        <f>IF($C$58=0,"",IF(C57="[for completion]","",C57/$C$58))</f>
        <v>0</v>
      </c>
      <c r="G57" s="66"/>
      <c r="H57" s="39"/>
      <c r="L57" s="39"/>
      <c r="M57" s="39"/>
      <c r="N57" s="70"/>
    </row>
    <row r="58" spans="1:14" x14ac:dyDescent="0.25">
      <c r="A58" s="41" t="s">
        <v>109</v>
      </c>
      <c r="B58" s="67" t="s">
        <v>110</v>
      </c>
      <c r="C58" s="160">
        <f>SUM(C53:C57)</f>
        <v>732.23</v>
      </c>
      <c r="D58" s="65"/>
      <c r="E58" s="65"/>
      <c r="F58" s="167">
        <f>SUM(F53:F57)</f>
        <v>1</v>
      </c>
      <c r="G58" s="66"/>
      <c r="H58" s="39"/>
      <c r="L58" s="39"/>
      <c r="M58" s="39"/>
      <c r="N58" s="70"/>
    </row>
    <row r="59" spans="1:14" outlineLevel="1" x14ac:dyDescent="0.25">
      <c r="A59" s="41" t="s">
        <v>111</v>
      </c>
      <c r="B59" s="69" t="s">
        <v>112</v>
      </c>
      <c r="C59" s="159"/>
      <c r="E59" s="65"/>
      <c r="F59" s="166">
        <f t="shared" ref="F59:F64" si="1">IF($C$58=0,"",IF(C59="[for completion]","",C59/$C$58))</f>
        <v>0</v>
      </c>
      <c r="G59" s="66"/>
      <c r="H59" s="39"/>
      <c r="L59" s="39"/>
      <c r="M59" s="39"/>
      <c r="N59" s="70"/>
    </row>
    <row r="60" spans="1:14" outlineLevel="1" x14ac:dyDescent="0.25">
      <c r="A60" s="41" t="s">
        <v>113</v>
      </c>
      <c r="B60" s="69" t="s">
        <v>112</v>
      </c>
      <c r="C60" s="159"/>
      <c r="E60" s="65"/>
      <c r="F60" s="166">
        <f t="shared" si="1"/>
        <v>0</v>
      </c>
      <c r="G60" s="66"/>
      <c r="H60" s="39"/>
      <c r="L60" s="39"/>
      <c r="M60" s="39"/>
      <c r="N60" s="70"/>
    </row>
    <row r="61" spans="1:14" outlineLevel="1" x14ac:dyDescent="0.25">
      <c r="A61" s="41" t="s">
        <v>114</v>
      </c>
      <c r="B61" s="69" t="s">
        <v>112</v>
      </c>
      <c r="C61" s="159"/>
      <c r="E61" s="65"/>
      <c r="F61" s="166">
        <f t="shared" si="1"/>
        <v>0</v>
      </c>
      <c r="G61" s="66"/>
      <c r="H61" s="39"/>
      <c r="L61" s="39"/>
      <c r="M61" s="39"/>
      <c r="N61" s="70"/>
    </row>
    <row r="62" spans="1:14" outlineLevel="1" x14ac:dyDescent="0.25">
      <c r="A62" s="41" t="s">
        <v>115</v>
      </c>
      <c r="B62" s="69" t="s">
        <v>112</v>
      </c>
      <c r="C62" s="159"/>
      <c r="E62" s="65"/>
      <c r="F62" s="166">
        <f t="shared" si="1"/>
        <v>0</v>
      </c>
      <c r="G62" s="66"/>
      <c r="H62" s="39"/>
      <c r="L62" s="39"/>
      <c r="M62" s="39"/>
      <c r="N62" s="70"/>
    </row>
    <row r="63" spans="1:14" outlineLevel="1" x14ac:dyDescent="0.25">
      <c r="A63" s="41" t="s">
        <v>116</v>
      </c>
      <c r="B63" s="69" t="s">
        <v>112</v>
      </c>
      <c r="C63" s="159"/>
      <c r="E63" s="65"/>
      <c r="F63" s="166">
        <f t="shared" si="1"/>
        <v>0</v>
      </c>
      <c r="G63" s="66"/>
      <c r="H63" s="39"/>
      <c r="L63" s="39"/>
      <c r="M63" s="39"/>
      <c r="N63" s="70"/>
    </row>
    <row r="64" spans="1:14" outlineLevel="1" x14ac:dyDescent="0.25">
      <c r="A64" s="41" t="s">
        <v>117</v>
      </c>
      <c r="B64" s="69" t="s">
        <v>112</v>
      </c>
      <c r="C64" s="161"/>
      <c r="D64" s="70"/>
      <c r="E64" s="70"/>
      <c r="F64" s="166">
        <f t="shared" si="1"/>
        <v>0</v>
      </c>
      <c r="G64" s="68"/>
      <c r="H64" s="39"/>
      <c r="L64" s="39"/>
      <c r="M64" s="39"/>
      <c r="N64" s="70"/>
    </row>
    <row r="65" spans="1:14" ht="15" customHeight="1" x14ac:dyDescent="0.25">
      <c r="A65" s="60"/>
      <c r="B65" s="61" t="s">
        <v>118</v>
      </c>
      <c r="C65" s="108" t="s">
        <v>1154</v>
      </c>
      <c r="D65" s="108" t="s">
        <v>1155</v>
      </c>
      <c r="E65" s="62"/>
      <c r="F65" s="63" t="s">
        <v>119</v>
      </c>
      <c r="G65" s="71" t="s">
        <v>120</v>
      </c>
      <c r="H65" s="39"/>
      <c r="L65" s="39"/>
      <c r="M65" s="39"/>
      <c r="N65" s="70"/>
    </row>
    <row r="66" spans="1:14" x14ac:dyDescent="0.25">
      <c r="A66" s="41" t="s">
        <v>121</v>
      </c>
      <c r="B66" s="58" t="s">
        <v>1203</v>
      </c>
      <c r="C66" s="162">
        <v>7.5338907887865476</v>
      </c>
      <c r="D66" s="162">
        <v>6.4334141076563478</v>
      </c>
      <c r="E66" s="55"/>
      <c r="F66" s="72"/>
      <c r="G66" s="73"/>
      <c r="H66" s="39"/>
      <c r="L66" s="39"/>
      <c r="M66" s="39"/>
      <c r="N66" s="70"/>
    </row>
    <row r="67" spans="1:14" x14ac:dyDescent="0.25">
      <c r="B67" s="58"/>
      <c r="E67" s="55"/>
      <c r="F67" s="72"/>
      <c r="G67" s="73"/>
      <c r="H67" s="39"/>
      <c r="L67" s="39"/>
      <c r="M67" s="39"/>
      <c r="N67" s="70"/>
    </row>
    <row r="68" spans="1:14" x14ac:dyDescent="0.25">
      <c r="B68" s="58" t="s">
        <v>1148</v>
      </c>
      <c r="C68" s="55"/>
      <c r="D68" s="55"/>
      <c r="E68" s="55"/>
      <c r="F68" s="73"/>
      <c r="G68" s="73"/>
      <c r="H68" s="39"/>
      <c r="L68" s="39"/>
      <c r="M68" s="39"/>
      <c r="N68" s="70"/>
    </row>
    <row r="69" spans="1:14" x14ac:dyDescent="0.25">
      <c r="B69" s="58" t="s">
        <v>123</v>
      </c>
      <c r="E69" s="55"/>
      <c r="F69" s="73"/>
      <c r="G69" s="73"/>
      <c r="H69" s="39"/>
      <c r="L69" s="39"/>
      <c r="M69" s="39"/>
      <c r="N69" s="70"/>
    </row>
    <row r="70" spans="1:14" x14ac:dyDescent="0.25">
      <c r="A70" s="41" t="s">
        <v>124</v>
      </c>
      <c r="B70" s="150" t="s">
        <v>1290</v>
      </c>
      <c r="C70" s="159">
        <v>74.358951620969052</v>
      </c>
      <c r="D70" s="159">
        <v>79.564078234436991</v>
      </c>
      <c r="E70" s="37"/>
      <c r="F70" s="166">
        <f t="shared" ref="F70:F76" si="2">IF($C$77=0,"",IF(C70="[for completion]","",C70/$C$77))</f>
        <v>0.10155158574822559</v>
      </c>
      <c r="G70" s="166">
        <f>IF($D$77=0,"",IF(D70="[Mark as ND1 if not relevant]","",D70/$D$77))</f>
        <v>0.10866019675060153</v>
      </c>
      <c r="H70" s="39"/>
      <c r="L70" s="39"/>
      <c r="M70" s="39"/>
      <c r="N70" s="70"/>
    </row>
    <row r="71" spans="1:14" x14ac:dyDescent="0.25">
      <c r="A71" s="41" t="s">
        <v>125</v>
      </c>
      <c r="B71" s="151" t="s">
        <v>1291</v>
      </c>
      <c r="C71" s="159">
        <v>70.673096814862603</v>
      </c>
      <c r="D71" s="159">
        <v>75.620213591902854</v>
      </c>
      <c r="E71" s="37"/>
      <c r="F71" s="166">
        <f t="shared" si="2"/>
        <v>9.651783537603402E-2</v>
      </c>
      <c r="G71" s="166">
        <f t="shared" ref="G71:G76" si="3">IF($D$77=0,"",IF(D71="[Mark as ND1 if not relevant]","",D71/$D$77))</f>
        <v>0.10327408385235622</v>
      </c>
      <c r="H71" s="39"/>
      <c r="L71" s="39"/>
      <c r="M71" s="39"/>
      <c r="N71" s="70"/>
    </row>
    <row r="72" spans="1:14" x14ac:dyDescent="0.25">
      <c r="A72" s="41" t="s">
        <v>126</v>
      </c>
      <c r="B72" s="150" t="s">
        <v>1292</v>
      </c>
      <c r="C72" s="159">
        <v>64.246168684516903</v>
      </c>
      <c r="D72" s="159">
        <v>68.743400492433068</v>
      </c>
      <c r="E72" s="37"/>
      <c r="F72" s="166">
        <f t="shared" si="2"/>
        <v>8.774061718106374E-2</v>
      </c>
      <c r="G72" s="166">
        <f t="shared" si="3"/>
        <v>9.3882460383738167E-2</v>
      </c>
      <c r="H72" s="39"/>
      <c r="L72" s="39"/>
      <c r="M72" s="39"/>
      <c r="N72" s="70"/>
    </row>
    <row r="73" spans="1:14" x14ac:dyDescent="0.25">
      <c r="A73" s="41" t="s">
        <v>127</v>
      </c>
      <c r="B73" s="150" t="s">
        <v>1293</v>
      </c>
      <c r="C73" s="159">
        <v>58.39729104141432</v>
      </c>
      <c r="D73" s="159">
        <v>62.485101414313377</v>
      </c>
      <c r="E73" s="37"/>
      <c r="F73" s="166">
        <f t="shared" si="2"/>
        <v>7.9752839158963224E-2</v>
      </c>
      <c r="G73" s="166">
        <f t="shared" si="3"/>
        <v>8.5335537900090727E-2</v>
      </c>
      <c r="H73" s="39"/>
      <c r="L73" s="39"/>
      <c r="M73" s="39"/>
      <c r="N73" s="70"/>
    </row>
    <row r="74" spans="1:14" x14ac:dyDescent="0.25">
      <c r="A74" s="41" t="s">
        <v>128</v>
      </c>
      <c r="B74" s="150" t="s">
        <v>1294</v>
      </c>
      <c r="C74" s="159">
        <v>54.164813556271255</v>
      </c>
      <c r="D74" s="159">
        <v>57.95635050521016</v>
      </c>
      <c r="E74" s="37"/>
      <c r="F74" s="166">
        <f t="shared" si="2"/>
        <v>7.397256938793631E-2</v>
      </c>
      <c r="G74" s="166">
        <f t="shared" si="3"/>
        <v>7.9150649245091742E-2</v>
      </c>
      <c r="H74" s="39"/>
      <c r="L74" s="39"/>
      <c r="M74" s="39"/>
      <c r="N74" s="70"/>
    </row>
    <row r="75" spans="1:14" x14ac:dyDescent="0.25">
      <c r="A75" s="41" t="s">
        <v>129</v>
      </c>
      <c r="B75" s="150" t="s">
        <v>1295</v>
      </c>
      <c r="C75" s="159">
        <v>203.04396134161456</v>
      </c>
      <c r="D75" s="159">
        <v>217.25703863552758</v>
      </c>
      <c r="E75" s="37"/>
      <c r="F75" s="166">
        <f t="shared" si="2"/>
        <v>0.27729595161516157</v>
      </c>
      <c r="G75" s="166">
        <f t="shared" si="3"/>
        <v>0.29670666822822289</v>
      </c>
      <c r="H75" s="39"/>
      <c r="L75" s="39"/>
      <c r="M75" s="39"/>
      <c r="N75" s="70"/>
    </row>
    <row r="76" spans="1:14" x14ac:dyDescent="0.25">
      <c r="A76" s="41" t="s">
        <v>130</v>
      </c>
      <c r="B76" s="150" t="s">
        <v>1296</v>
      </c>
      <c r="C76" s="159">
        <v>207.34408219035748</v>
      </c>
      <c r="D76" s="159">
        <v>170.60218237618216</v>
      </c>
      <c r="E76" s="37"/>
      <c r="F76" s="166">
        <f t="shared" si="2"/>
        <v>0.28316860153261558</v>
      </c>
      <c r="G76" s="166">
        <f t="shared" si="3"/>
        <v>0.23299040363989876</v>
      </c>
      <c r="H76" s="39"/>
      <c r="L76" s="39"/>
      <c r="M76" s="39"/>
      <c r="N76" s="70"/>
    </row>
    <row r="77" spans="1:14" x14ac:dyDescent="0.25">
      <c r="A77" s="41" t="s">
        <v>131</v>
      </c>
      <c r="B77" s="74" t="s">
        <v>110</v>
      </c>
      <c r="C77" s="160">
        <f>SUM(C70:C76)</f>
        <v>732.22836525000616</v>
      </c>
      <c r="D77" s="160">
        <f>SUM(D70:D76)</f>
        <v>732.22836525000616</v>
      </c>
      <c r="E77" s="58"/>
      <c r="F77" s="167">
        <f>SUM(F70:F76)</f>
        <v>1</v>
      </c>
      <c r="G77" s="167">
        <f>SUM(G70:G76)</f>
        <v>1</v>
      </c>
      <c r="H77" s="39"/>
      <c r="L77" s="39"/>
      <c r="M77" s="39"/>
      <c r="N77" s="70"/>
    </row>
    <row r="78" spans="1:14" outlineLevel="1" x14ac:dyDescent="0.25">
      <c r="A78" s="41" t="s">
        <v>132</v>
      </c>
      <c r="B78" s="75" t="s">
        <v>133</v>
      </c>
      <c r="C78" s="160"/>
      <c r="D78" s="160"/>
      <c r="E78" s="58"/>
      <c r="F78" s="166">
        <f>IF($C$77=0,"",IF(C78="[for completion]","",C78/$C$77))</f>
        <v>0</v>
      </c>
      <c r="G78" s="166">
        <f t="shared" ref="G78:G87" si="4">IF($D$77=0,"",IF(D78="[for completion]","",D78/$D$77))</f>
        <v>0</v>
      </c>
      <c r="H78" s="39"/>
      <c r="L78" s="39"/>
      <c r="M78" s="39"/>
      <c r="N78" s="70"/>
    </row>
    <row r="79" spans="1:14" outlineLevel="1" x14ac:dyDescent="0.25">
      <c r="A79" s="41" t="s">
        <v>134</v>
      </c>
      <c r="B79" s="75" t="s">
        <v>135</v>
      </c>
      <c r="C79" s="160"/>
      <c r="D79" s="160"/>
      <c r="E79" s="58"/>
      <c r="F79" s="166">
        <f t="shared" ref="F79:F87" si="5">IF($C$77=0,"",IF(C79="[for completion]","",C79/$C$77))</f>
        <v>0</v>
      </c>
      <c r="G79" s="166">
        <f t="shared" si="4"/>
        <v>0</v>
      </c>
      <c r="H79" s="39"/>
      <c r="L79" s="39"/>
      <c r="M79" s="39"/>
      <c r="N79" s="70"/>
    </row>
    <row r="80" spans="1:14" outlineLevel="1" x14ac:dyDescent="0.25">
      <c r="A80" s="41" t="s">
        <v>136</v>
      </c>
      <c r="B80" s="75" t="s">
        <v>137</v>
      </c>
      <c r="C80" s="160"/>
      <c r="D80" s="160"/>
      <c r="E80" s="58"/>
      <c r="F80" s="166">
        <f t="shared" si="5"/>
        <v>0</v>
      </c>
      <c r="G80" s="166">
        <f t="shared" si="4"/>
        <v>0</v>
      </c>
      <c r="H80" s="39"/>
      <c r="L80" s="39"/>
      <c r="M80" s="39"/>
      <c r="N80" s="70"/>
    </row>
    <row r="81" spans="1:14" outlineLevel="1" x14ac:dyDescent="0.25">
      <c r="A81" s="41" t="s">
        <v>138</v>
      </c>
      <c r="B81" s="75" t="s">
        <v>139</v>
      </c>
      <c r="C81" s="160"/>
      <c r="D81" s="160"/>
      <c r="E81" s="58"/>
      <c r="F81" s="166">
        <f t="shared" si="5"/>
        <v>0</v>
      </c>
      <c r="G81" s="166">
        <f t="shared" si="4"/>
        <v>0</v>
      </c>
      <c r="H81" s="39"/>
      <c r="L81" s="39"/>
      <c r="M81" s="39"/>
      <c r="N81" s="70"/>
    </row>
    <row r="82" spans="1:14" outlineLevel="1" x14ac:dyDescent="0.25">
      <c r="A82" s="41" t="s">
        <v>140</v>
      </c>
      <c r="B82" s="75" t="s">
        <v>141</v>
      </c>
      <c r="C82" s="160"/>
      <c r="D82" s="160"/>
      <c r="E82" s="58"/>
      <c r="F82" s="166">
        <f t="shared" si="5"/>
        <v>0</v>
      </c>
      <c r="G82" s="166">
        <f t="shared" si="4"/>
        <v>0</v>
      </c>
      <c r="H82" s="39"/>
      <c r="L82" s="39"/>
      <c r="M82" s="39"/>
      <c r="N82" s="70"/>
    </row>
    <row r="83" spans="1:14" outlineLevel="1" x14ac:dyDescent="0.25">
      <c r="A83" s="41" t="s">
        <v>142</v>
      </c>
      <c r="B83" s="75"/>
      <c r="C83" s="65"/>
      <c r="D83" s="65"/>
      <c r="E83" s="58"/>
      <c r="F83" s="66"/>
      <c r="G83" s="66"/>
      <c r="H83" s="39"/>
      <c r="L83" s="39"/>
      <c r="M83" s="39"/>
      <c r="N83" s="70"/>
    </row>
    <row r="84" spans="1:14" outlineLevel="1" x14ac:dyDescent="0.25">
      <c r="A84" s="41" t="s">
        <v>143</v>
      </c>
      <c r="B84" s="75"/>
      <c r="C84" s="65"/>
      <c r="D84" s="65"/>
      <c r="E84" s="58"/>
      <c r="F84" s="66"/>
      <c r="G84" s="66"/>
      <c r="H84" s="39"/>
      <c r="L84" s="39"/>
      <c r="M84" s="39"/>
      <c r="N84" s="70"/>
    </row>
    <row r="85" spans="1:14" outlineLevel="1" x14ac:dyDescent="0.25">
      <c r="A85" s="41" t="s">
        <v>144</v>
      </c>
      <c r="B85" s="75"/>
      <c r="C85" s="65"/>
      <c r="D85" s="65"/>
      <c r="E85" s="58"/>
      <c r="F85" s="66"/>
      <c r="G85" s="66"/>
      <c r="H85" s="39"/>
      <c r="L85" s="39"/>
      <c r="M85" s="39"/>
      <c r="N85" s="70"/>
    </row>
    <row r="86" spans="1:14" outlineLevel="1" x14ac:dyDescent="0.25">
      <c r="A86" s="41" t="s">
        <v>145</v>
      </c>
      <c r="B86" s="74"/>
      <c r="C86" s="65"/>
      <c r="D86" s="65"/>
      <c r="E86" s="58"/>
      <c r="F86" s="66">
        <f t="shared" si="5"/>
        <v>0</v>
      </c>
      <c r="G86" s="66">
        <f t="shared" si="4"/>
        <v>0</v>
      </c>
      <c r="H86" s="39"/>
      <c r="L86" s="39"/>
      <c r="M86" s="39"/>
      <c r="N86" s="70"/>
    </row>
    <row r="87" spans="1:14" outlineLevel="1" x14ac:dyDescent="0.25">
      <c r="A87" s="41" t="s">
        <v>146</v>
      </c>
      <c r="B87" s="75"/>
      <c r="C87" s="65"/>
      <c r="D87" s="65"/>
      <c r="E87" s="58"/>
      <c r="F87" s="66">
        <f t="shared" si="5"/>
        <v>0</v>
      </c>
      <c r="G87" s="66">
        <f t="shared" si="4"/>
        <v>0</v>
      </c>
      <c r="H87" s="39"/>
      <c r="L87" s="39"/>
      <c r="M87" s="39"/>
      <c r="N87" s="70"/>
    </row>
    <row r="88" spans="1:14" ht="15" customHeight="1" x14ac:dyDescent="0.25">
      <c r="A88" s="60"/>
      <c r="B88" s="61" t="s">
        <v>147</v>
      </c>
      <c r="C88" s="108" t="s">
        <v>1156</v>
      </c>
      <c r="D88" s="108" t="s">
        <v>1157</v>
      </c>
      <c r="E88" s="62"/>
      <c r="F88" s="63" t="s">
        <v>148</v>
      </c>
      <c r="G88" s="60" t="s">
        <v>149</v>
      </c>
      <c r="H88" s="39"/>
      <c r="L88" s="39"/>
      <c r="M88" s="39"/>
      <c r="N88" s="70"/>
    </row>
    <row r="89" spans="1:14" x14ac:dyDescent="0.25">
      <c r="A89" s="41" t="s">
        <v>150</v>
      </c>
      <c r="B89" s="58" t="s">
        <v>122</v>
      </c>
      <c r="C89" s="162">
        <v>3.0164383561643837</v>
      </c>
      <c r="D89" s="162">
        <v>4.0164383561643833</v>
      </c>
      <c r="E89" s="55"/>
      <c r="F89" s="172"/>
      <c r="G89" s="173"/>
      <c r="H89" s="39"/>
      <c r="L89" s="39"/>
      <c r="M89" s="39"/>
      <c r="N89" s="70"/>
    </row>
    <row r="90" spans="1:14" x14ac:dyDescent="0.25">
      <c r="B90" s="58"/>
      <c r="C90" s="162"/>
      <c r="D90" s="162"/>
      <c r="E90" s="55"/>
      <c r="F90" s="172"/>
      <c r="G90" s="173"/>
      <c r="H90" s="39"/>
      <c r="L90" s="39"/>
      <c r="M90" s="39"/>
      <c r="N90" s="70"/>
    </row>
    <row r="91" spans="1:14" x14ac:dyDescent="0.25">
      <c r="B91" s="58" t="s">
        <v>1149</v>
      </c>
      <c r="C91" s="171"/>
      <c r="D91" s="171"/>
      <c r="E91" s="55"/>
      <c r="F91" s="173"/>
      <c r="G91" s="173"/>
      <c r="H91" s="39"/>
      <c r="L91" s="39"/>
      <c r="M91" s="39"/>
      <c r="N91" s="70"/>
    </row>
    <row r="92" spans="1:14" x14ac:dyDescent="0.25">
      <c r="A92" s="41" t="s">
        <v>151</v>
      </c>
      <c r="B92" s="58" t="s">
        <v>123</v>
      </c>
      <c r="C92" s="162"/>
      <c r="D92" s="162"/>
      <c r="E92" s="55"/>
      <c r="F92" s="173"/>
      <c r="G92" s="173"/>
      <c r="H92" s="39"/>
      <c r="L92" s="39"/>
      <c r="M92" s="39"/>
      <c r="N92" s="70"/>
    </row>
    <row r="93" spans="1:14" x14ac:dyDescent="0.25">
      <c r="A93" s="41" t="s">
        <v>152</v>
      </c>
      <c r="B93" s="151" t="s">
        <v>1290</v>
      </c>
      <c r="C93" s="159">
        <v>0</v>
      </c>
      <c r="D93" s="159">
        <v>0</v>
      </c>
      <c r="E93" s="37"/>
      <c r="F93" s="166">
        <f>IF($C$100=0,"",IF(C93="[for completion]","",IF(C93="","",C93/$C$100)))</f>
        <v>0</v>
      </c>
      <c r="G93" s="166">
        <f>IF($D$100=0,"",IF(D93="[Mark as ND1 if not relevant]","",IF(D93="","",D93/$D$100)))</f>
        <v>0</v>
      </c>
      <c r="H93" s="39"/>
      <c r="L93" s="39"/>
      <c r="M93" s="39"/>
      <c r="N93" s="70"/>
    </row>
    <row r="94" spans="1:14" x14ac:dyDescent="0.25">
      <c r="A94" s="41" t="s">
        <v>153</v>
      </c>
      <c r="B94" s="151" t="s">
        <v>1291</v>
      </c>
      <c r="C94" s="159">
        <v>0</v>
      </c>
      <c r="D94" s="159">
        <v>0</v>
      </c>
      <c r="E94" s="37"/>
      <c r="F94" s="166">
        <f t="shared" ref="F94:F99" si="6">IF($C$100=0,"",IF(C94="[for completion]","",IF(C94="","",C94/$C$100)))</f>
        <v>0</v>
      </c>
      <c r="G94" s="166">
        <f t="shared" ref="G94:G99" si="7">IF($D$100=0,"",IF(D94="[Mark as ND1 if not relevant]","",IF(D94="","",D94/$D$100)))</f>
        <v>0</v>
      </c>
      <c r="H94" s="39"/>
      <c r="L94" s="39"/>
      <c r="M94" s="39"/>
      <c r="N94" s="70"/>
    </row>
    <row r="95" spans="1:14" x14ac:dyDescent="0.25">
      <c r="A95" s="41" t="s">
        <v>154</v>
      </c>
      <c r="B95" s="151" t="s">
        <v>1292</v>
      </c>
      <c r="C95" s="159">
        <v>0</v>
      </c>
      <c r="D95" s="159">
        <v>0</v>
      </c>
      <c r="E95" s="37"/>
      <c r="F95" s="166">
        <f t="shared" si="6"/>
        <v>0</v>
      </c>
      <c r="G95" s="166">
        <f t="shared" si="7"/>
        <v>0</v>
      </c>
      <c r="H95" s="39"/>
      <c r="L95" s="39"/>
      <c r="M95" s="39"/>
      <c r="N95" s="70"/>
    </row>
    <row r="96" spans="1:14" x14ac:dyDescent="0.25">
      <c r="A96" s="41" t="s">
        <v>155</v>
      </c>
      <c r="B96" s="151" t="s">
        <v>1293</v>
      </c>
      <c r="C96" s="159">
        <v>500</v>
      </c>
      <c r="D96" s="159">
        <v>0</v>
      </c>
      <c r="E96" s="37"/>
      <c r="F96" s="166">
        <f t="shared" si="6"/>
        <v>1</v>
      </c>
      <c r="G96" s="166">
        <f t="shared" si="7"/>
        <v>0</v>
      </c>
      <c r="H96" s="39"/>
      <c r="L96" s="39"/>
      <c r="M96" s="39"/>
      <c r="N96" s="70"/>
    </row>
    <row r="97" spans="1:14" x14ac:dyDescent="0.25">
      <c r="A97" s="41" t="s">
        <v>156</v>
      </c>
      <c r="B97" s="151" t="s">
        <v>1294</v>
      </c>
      <c r="C97" s="159">
        <v>0</v>
      </c>
      <c r="D97" s="159">
        <v>500</v>
      </c>
      <c r="E97" s="37"/>
      <c r="F97" s="166">
        <f t="shared" si="6"/>
        <v>0</v>
      </c>
      <c r="G97" s="166">
        <f t="shared" si="7"/>
        <v>1</v>
      </c>
      <c r="H97" s="39"/>
      <c r="L97" s="39"/>
      <c r="M97" s="39"/>
    </row>
    <row r="98" spans="1:14" x14ac:dyDescent="0.25">
      <c r="A98" s="41" t="s">
        <v>157</v>
      </c>
      <c r="B98" s="151" t="s">
        <v>1295</v>
      </c>
      <c r="C98" s="159">
        <v>0</v>
      </c>
      <c r="D98" s="159">
        <v>0</v>
      </c>
      <c r="E98" s="37"/>
      <c r="F98" s="166">
        <f t="shared" si="6"/>
        <v>0</v>
      </c>
      <c r="G98" s="166">
        <f t="shared" si="7"/>
        <v>0</v>
      </c>
      <c r="H98" s="39"/>
      <c r="L98" s="39"/>
      <c r="M98" s="39"/>
    </row>
    <row r="99" spans="1:14" x14ac:dyDescent="0.25">
      <c r="A99" s="41" t="s">
        <v>158</v>
      </c>
      <c r="B99" s="151" t="s">
        <v>1296</v>
      </c>
      <c r="C99" s="159">
        <v>0</v>
      </c>
      <c r="D99" s="159">
        <v>0</v>
      </c>
      <c r="E99" s="37"/>
      <c r="F99" s="166">
        <f t="shared" si="6"/>
        <v>0</v>
      </c>
      <c r="G99" s="166">
        <f t="shared" si="7"/>
        <v>0</v>
      </c>
      <c r="H99" s="39"/>
      <c r="L99" s="39"/>
      <c r="M99" s="39"/>
    </row>
    <row r="100" spans="1:14" x14ac:dyDescent="0.25">
      <c r="A100" s="41" t="s">
        <v>159</v>
      </c>
      <c r="B100" s="74" t="s">
        <v>110</v>
      </c>
      <c r="C100" s="160">
        <f>SUM(C93:C99)</f>
        <v>500</v>
      </c>
      <c r="D100" s="160">
        <f>SUM(D93:D99)</f>
        <v>500</v>
      </c>
      <c r="E100" s="58"/>
      <c r="F100" s="167">
        <f>SUM(F93:F99)</f>
        <v>1</v>
      </c>
      <c r="G100" s="167">
        <f>SUM(G93:G99)</f>
        <v>1</v>
      </c>
      <c r="H100" s="39"/>
      <c r="L100" s="39"/>
      <c r="M100" s="39"/>
    </row>
    <row r="101" spans="1:14" outlineLevel="1" x14ac:dyDescent="0.25">
      <c r="A101" s="41" t="s">
        <v>160</v>
      </c>
      <c r="B101" s="75" t="s">
        <v>133</v>
      </c>
      <c r="C101" s="160"/>
      <c r="D101" s="160"/>
      <c r="E101" s="58"/>
      <c r="F101" s="166">
        <f t="shared" ref="F101:F105" si="8">IF($C$100=0,"",IF(C101="[for completion]","",C101/$C$100))</f>
        <v>0</v>
      </c>
      <c r="G101" s="166">
        <f t="shared" ref="G101:G105" si="9">IF($D$100=0,"",IF(D101="[for completion]","",D101/$D$100))</f>
        <v>0</v>
      </c>
      <c r="H101" s="39"/>
      <c r="L101" s="39"/>
      <c r="M101" s="39"/>
    </row>
    <row r="102" spans="1:14" outlineLevel="1" x14ac:dyDescent="0.25">
      <c r="A102" s="41" t="s">
        <v>161</v>
      </c>
      <c r="B102" s="75" t="s">
        <v>135</v>
      </c>
      <c r="C102" s="160"/>
      <c r="D102" s="160"/>
      <c r="E102" s="58"/>
      <c r="F102" s="166">
        <f t="shared" si="8"/>
        <v>0</v>
      </c>
      <c r="G102" s="166">
        <f t="shared" si="9"/>
        <v>0</v>
      </c>
      <c r="H102" s="39"/>
      <c r="L102" s="39"/>
      <c r="M102" s="39"/>
    </row>
    <row r="103" spans="1:14" outlineLevel="1" x14ac:dyDescent="0.25">
      <c r="A103" s="41" t="s">
        <v>162</v>
      </c>
      <c r="B103" s="75" t="s">
        <v>137</v>
      </c>
      <c r="C103" s="160"/>
      <c r="D103" s="160"/>
      <c r="E103" s="58"/>
      <c r="F103" s="166">
        <f t="shared" si="8"/>
        <v>0</v>
      </c>
      <c r="G103" s="166">
        <f t="shared" si="9"/>
        <v>0</v>
      </c>
      <c r="H103" s="39"/>
      <c r="L103" s="39"/>
      <c r="M103" s="39"/>
    </row>
    <row r="104" spans="1:14" outlineLevel="1" x14ac:dyDescent="0.25">
      <c r="A104" s="41" t="s">
        <v>163</v>
      </c>
      <c r="B104" s="75" t="s">
        <v>139</v>
      </c>
      <c r="C104" s="160"/>
      <c r="D104" s="160"/>
      <c r="E104" s="58"/>
      <c r="F104" s="166">
        <f t="shared" si="8"/>
        <v>0</v>
      </c>
      <c r="G104" s="166">
        <f t="shared" si="9"/>
        <v>0</v>
      </c>
      <c r="H104" s="39"/>
      <c r="L104" s="39"/>
      <c r="M104" s="39"/>
    </row>
    <row r="105" spans="1:14" outlineLevel="1" x14ac:dyDescent="0.25">
      <c r="A105" s="41" t="s">
        <v>164</v>
      </c>
      <c r="B105" s="75" t="s">
        <v>141</v>
      </c>
      <c r="C105" s="160"/>
      <c r="D105" s="160"/>
      <c r="E105" s="58"/>
      <c r="F105" s="166">
        <f t="shared" si="8"/>
        <v>0</v>
      </c>
      <c r="G105" s="166">
        <f t="shared" si="9"/>
        <v>0</v>
      </c>
      <c r="H105" s="39"/>
      <c r="L105" s="39"/>
      <c r="M105" s="39"/>
    </row>
    <row r="106" spans="1:14" outlineLevel="1" x14ac:dyDescent="0.25">
      <c r="A106" s="41" t="s">
        <v>165</v>
      </c>
      <c r="B106" s="75"/>
      <c r="C106" s="65"/>
      <c r="D106" s="65"/>
      <c r="E106" s="58"/>
      <c r="F106" s="66"/>
      <c r="G106" s="66"/>
      <c r="H106" s="39"/>
      <c r="L106" s="39"/>
      <c r="M106" s="39"/>
    </row>
    <row r="107" spans="1:14" outlineLevel="1" x14ac:dyDescent="0.25">
      <c r="A107" s="41" t="s">
        <v>166</v>
      </c>
      <c r="B107" s="75"/>
      <c r="C107" s="65"/>
      <c r="D107" s="65"/>
      <c r="E107" s="58"/>
      <c r="F107" s="66"/>
      <c r="G107" s="66"/>
      <c r="H107" s="39"/>
      <c r="L107" s="39"/>
      <c r="M107" s="39"/>
    </row>
    <row r="108" spans="1:14" outlineLevel="1" x14ac:dyDescent="0.25">
      <c r="A108" s="41" t="s">
        <v>167</v>
      </c>
      <c r="B108" s="74"/>
      <c r="C108" s="65"/>
      <c r="D108" s="65"/>
      <c r="E108" s="58"/>
      <c r="F108" s="66"/>
      <c r="G108" s="66"/>
      <c r="H108" s="39"/>
      <c r="L108" s="39"/>
      <c r="M108" s="39"/>
    </row>
    <row r="109" spans="1:14" outlineLevel="1" x14ac:dyDescent="0.25">
      <c r="A109" s="41" t="s">
        <v>168</v>
      </c>
      <c r="B109" s="75"/>
      <c r="C109" s="65"/>
      <c r="D109" s="65"/>
      <c r="E109" s="58"/>
      <c r="F109" s="66"/>
      <c r="G109" s="66"/>
      <c r="H109" s="39"/>
      <c r="L109" s="39"/>
      <c r="M109" s="39"/>
    </row>
    <row r="110" spans="1:14" outlineLevel="1" x14ac:dyDescent="0.25">
      <c r="A110" s="41" t="s">
        <v>169</v>
      </c>
      <c r="B110" s="75"/>
      <c r="C110" s="65"/>
      <c r="D110" s="65"/>
      <c r="E110" s="58"/>
      <c r="F110" s="66"/>
      <c r="G110" s="66"/>
      <c r="H110" s="39"/>
      <c r="L110" s="39"/>
      <c r="M110" s="39"/>
    </row>
    <row r="111" spans="1:14" ht="15" customHeight="1" x14ac:dyDescent="0.25">
      <c r="A111" s="60"/>
      <c r="B111" s="165" t="s">
        <v>1314</v>
      </c>
      <c r="C111" s="63" t="s">
        <v>170</v>
      </c>
      <c r="D111" s="63" t="s">
        <v>171</v>
      </c>
      <c r="E111" s="62"/>
      <c r="F111" s="63" t="s">
        <v>172</v>
      </c>
      <c r="G111" s="63" t="s">
        <v>173</v>
      </c>
      <c r="H111" s="39"/>
      <c r="L111" s="39"/>
      <c r="M111" s="39"/>
    </row>
    <row r="112" spans="1:14" s="76" customFormat="1" x14ac:dyDescent="0.25">
      <c r="A112" s="41" t="s">
        <v>174</v>
      </c>
      <c r="B112" s="58" t="s">
        <v>175</v>
      </c>
      <c r="C112" s="159">
        <v>732.23</v>
      </c>
      <c r="D112" s="159">
        <v>732.23</v>
      </c>
      <c r="E112" s="66"/>
      <c r="F112" s="166">
        <f>IF($C$129=0,"",IF(C112="[for completion]","",IF(C112="","",C112/$C$129)))</f>
        <v>1</v>
      </c>
      <c r="G112" s="166">
        <f>IF($D$129=0,"",IF(D112="[for completion]","",IF(D112="","",D112/$D$129)))</f>
        <v>1</v>
      </c>
      <c r="I112" s="41"/>
      <c r="J112" s="41"/>
      <c r="K112" s="41"/>
      <c r="L112" s="39" t="s">
        <v>1299</v>
      </c>
      <c r="M112" s="39"/>
      <c r="N112" s="39"/>
    </row>
    <row r="113" spans="1:14" s="76" customFormat="1" x14ac:dyDescent="0.25">
      <c r="A113" s="41" t="s">
        <v>176</v>
      </c>
      <c r="B113" s="58" t="s">
        <v>1300</v>
      </c>
      <c r="C113" s="159">
        <v>0</v>
      </c>
      <c r="D113" s="159">
        <v>0</v>
      </c>
      <c r="E113" s="66"/>
      <c r="F113" s="166">
        <f t="shared" ref="F113:F128" si="10">IF($C$129=0,"",IF(C113="[for completion]","",IF(C113="","",C113/$C$129)))</f>
        <v>0</v>
      </c>
      <c r="G113" s="166">
        <f t="shared" ref="G113:G128" si="11">IF($D$129=0,"",IF(D113="[for completion]","",IF(D113="","",D113/$D$129)))</f>
        <v>0</v>
      </c>
      <c r="I113" s="41"/>
      <c r="J113" s="41"/>
      <c r="K113" s="41"/>
      <c r="L113" s="58" t="s">
        <v>1300</v>
      </c>
      <c r="M113" s="39"/>
      <c r="N113" s="39"/>
    </row>
    <row r="114" spans="1:14" s="76" customFormat="1" x14ac:dyDescent="0.25">
      <c r="A114" s="41" t="s">
        <v>177</v>
      </c>
      <c r="B114" s="58" t="s">
        <v>184</v>
      </c>
      <c r="C114" s="159">
        <v>0</v>
      </c>
      <c r="D114" s="159">
        <v>0</v>
      </c>
      <c r="E114" s="66"/>
      <c r="F114" s="166">
        <f t="shared" si="10"/>
        <v>0</v>
      </c>
      <c r="G114" s="166">
        <f t="shared" si="11"/>
        <v>0</v>
      </c>
      <c r="I114" s="41"/>
      <c r="J114" s="41"/>
      <c r="K114" s="41"/>
      <c r="L114" s="58" t="s">
        <v>184</v>
      </c>
      <c r="M114" s="39"/>
      <c r="N114" s="39"/>
    </row>
    <row r="115" spans="1:14" s="76" customFormat="1" x14ac:dyDescent="0.25">
      <c r="A115" s="41" t="s">
        <v>178</v>
      </c>
      <c r="B115" s="58" t="s">
        <v>1301</v>
      </c>
      <c r="C115" s="159">
        <v>0</v>
      </c>
      <c r="D115" s="159">
        <v>0</v>
      </c>
      <c r="E115" s="66"/>
      <c r="F115" s="166">
        <f t="shared" si="10"/>
        <v>0</v>
      </c>
      <c r="G115" s="166">
        <f t="shared" si="11"/>
        <v>0</v>
      </c>
      <c r="I115" s="41"/>
      <c r="J115" s="41"/>
      <c r="K115" s="41"/>
      <c r="L115" s="58" t="s">
        <v>1301</v>
      </c>
      <c r="M115" s="39"/>
      <c r="N115" s="39"/>
    </row>
    <row r="116" spans="1:14" s="76" customFormat="1" x14ac:dyDescent="0.25">
      <c r="A116" s="41" t="s">
        <v>180</v>
      </c>
      <c r="B116" s="58" t="s">
        <v>1302</v>
      </c>
      <c r="C116" s="159">
        <v>0</v>
      </c>
      <c r="D116" s="159">
        <v>0</v>
      </c>
      <c r="E116" s="66"/>
      <c r="F116" s="166">
        <f t="shared" si="10"/>
        <v>0</v>
      </c>
      <c r="G116" s="166">
        <f t="shared" si="11"/>
        <v>0</v>
      </c>
      <c r="I116" s="41"/>
      <c r="J116" s="41"/>
      <c r="K116" s="41"/>
      <c r="L116" s="58" t="s">
        <v>1302</v>
      </c>
      <c r="M116" s="39"/>
      <c r="N116" s="39"/>
    </row>
    <row r="117" spans="1:14" s="76" customFormat="1" x14ac:dyDescent="0.25">
      <c r="A117" s="41" t="s">
        <v>181</v>
      </c>
      <c r="B117" s="58" t="s">
        <v>186</v>
      </c>
      <c r="C117" s="159">
        <v>0</v>
      </c>
      <c r="D117" s="159">
        <v>0</v>
      </c>
      <c r="E117" s="58"/>
      <c r="F117" s="166">
        <f t="shared" si="10"/>
        <v>0</v>
      </c>
      <c r="G117" s="166">
        <f t="shared" si="11"/>
        <v>0</v>
      </c>
      <c r="I117" s="41"/>
      <c r="J117" s="41"/>
      <c r="K117" s="41"/>
      <c r="L117" s="58" t="s">
        <v>186</v>
      </c>
      <c r="M117" s="39"/>
      <c r="N117" s="39"/>
    </row>
    <row r="118" spans="1:14" x14ac:dyDescent="0.25">
      <c r="A118" s="41" t="s">
        <v>182</v>
      </c>
      <c r="B118" s="58" t="s">
        <v>188</v>
      </c>
      <c r="C118" s="159">
        <v>0</v>
      </c>
      <c r="D118" s="159">
        <v>0</v>
      </c>
      <c r="E118" s="58"/>
      <c r="F118" s="166">
        <f t="shared" si="10"/>
        <v>0</v>
      </c>
      <c r="G118" s="166">
        <f t="shared" si="11"/>
        <v>0</v>
      </c>
      <c r="L118" s="58" t="s">
        <v>188</v>
      </c>
      <c r="M118" s="39"/>
    </row>
    <row r="119" spans="1:14" x14ac:dyDescent="0.25">
      <c r="A119" s="41" t="s">
        <v>183</v>
      </c>
      <c r="B119" s="58" t="s">
        <v>1303</v>
      </c>
      <c r="C119" s="159">
        <v>0</v>
      </c>
      <c r="D119" s="159">
        <v>0</v>
      </c>
      <c r="E119" s="58"/>
      <c r="F119" s="166">
        <f t="shared" si="10"/>
        <v>0</v>
      </c>
      <c r="G119" s="166">
        <f t="shared" si="11"/>
        <v>0</v>
      </c>
      <c r="L119" s="58" t="s">
        <v>1303</v>
      </c>
      <c r="M119" s="39"/>
    </row>
    <row r="120" spans="1:14" x14ac:dyDescent="0.25">
      <c r="A120" s="41" t="s">
        <v>185</v>
      </c>
      <c r="B120" s="58" t="s">
        <v>190</v>
      </c>
      <c r="C120" s="159">
        <v>0</v>
      </c>
      <c r="D120" s="159">
        <v>0</v>
      </c>
      <c r="E120" s="58"/>
      <c r="F120" s="166">
        <f t="shared" si="10"/>
        <v>0</v>
      </c>
      <c r="G120" s="166">
        <f t="shared" si="11"/>
        <v>0</v>
      </c>
      <c r="L120" s="58" t="s">
        <v>190</v>
      </c>
      <c r="M120" s="39"/>
    </row>
    <row r="121" spans="1:14" x14ac:dyDescent="0.25">
      <c r="A121" s="41" t="s">
        <v>187</v>
      </c>
      <c r="B121" s="58" t="s">
        <v>1310</v>
      </c>
      <c r="C121" s="159">
        <v>0</v>
      </c>
      <c r="D121" s="159">
        <v>0</v>
      </c>
      <c r="E121" s="58"/>
      <c r="F121" s="166">
        <f t="shared" ref="F121" si="12">IF($C$129=0,"",IF(C121="[for completion]","",IF(C121="","",C121/$C$129)))</f>
        <v>0</v>
      </c>
      <c r="G121" s="166">
        <f t="shared" ref="G121" si="13">IF($D$129=0,"",IF(D121="[for completion]","",IF(D121="","",D121/$D$129)))</f>
        <v>0</v>
      </c>
      <c r="L121" s="58"/>
      <c r="M121" s="39"/>
    </row>
    <row r="122" spans="1:14" x14ac:dyDescent="0.25">
      <c r="A122" s="41" t="s">
        <v>189</v>
      </c>
      <c r="B122" s="58" t="s">
        <v>192</v>
      </c>
      <c r="C122" s="159">
        <v>0</v>
      </c>
      <c r="D122" s="159">
        <v>0</v>
      </c>
      <c r="E122" s="58"/>
      <c r="F122" s="166">
        <f t="shared" si="10"/>
        <v>0</v>
      </c>
      <c r="G122" s="166">
        <f t="shared" si="11"/>
        <v>0</v>
      </c>
      <c r="L122" s="58" t="s">
        <v>192</v>
      </c>
      <c r="M122" s="39"/>
    </row>
    <row r="123" spans="1:14" x14ac:dyDescent="0.25">
      <c r="A123" s="41" t="s">
        <v>191</v>
      </c>
      <c r="B123" s="58" t="s">
        <v>179</v>
      </c>
      <c r="C123" s="159">
        <v>0</v>
      </c>
      <c r="D123" s="159">
        <v>0</v>
      </c>
      <c r="E123" s="58"/>
      <c r="F123" s="166">
        <f t="shared" si="10"/>
        <v>0</v>
      </c>
      <c r="G123" s="166">
        <f t="shared" si="11"/>
        <v>0</v>
      </c>
      <c r="L123" s="58" t="s">
        <v>179</v>
      </c>
      <c r="M123" s="39"/>
    </row>
    <row r="124" spans="1:14" x14ac:dyDescent="0.25">
      <c r="A124" s="41" t="s">
        <v>193</v>
      </c>
      <c r="B124" s="151" t="s">
        <v>1305</v>
      </c>
      <c r="C124" s="159">
        <v>0</v>
      </c>
      <c r="D124" s="159">
        <v>0</v>
      </c>
      <c r="E124" s="58"/>
      <c r="F124" s="166">
        <f t="shared" si="10"/>
        <v>0</v>
      </c>
      <c r="G124" s="166">
        <f t="shared" si="11"/>
        <v>0</v>
      </c>
      <c r="L124" s="151" t="s">
        <v>1305</v>
      </c>
      <c r="M124" s="39"/>
    </row>
    <row r="125" spans="1:14" x14ac:dyDescent="0.25">
      <c r="A125" s="41" t="s">
        <v>195</v>
      </c>
      <c r="B125" s="58" t="s">
        <v>194</v>
      </c>
      <c r="C125" s="159">
        <v>0</v>
      </c>
      <c r="D125" s="159">
        <v>0</v>
      </c>
      <c r="E125" s="58"/>
      <c r="F125" s="166">
        <f t="shared" si="10"/>
        <v>0</v>
      </c>
      <c r="G125" s="166">
        <f t="shared" si="11"/>
        <v>0</v>
      </c>
      <c r="L125" s="58" t="s">
        <v>194</v>
      </c>
      <c r="M125" s="39"/>
    </row>
    <row r="126" spans="1:14" x14ac:dyDescent="0.25">
      <c r="A126" s="41" t="s">
        <v>197</v>
      </c>
      <c r="B126" s="58" t="s">
        <v>196</v>
      </c>
      <c r="C126" s="159">
        <v>0</v>
      </c>
      <c r="D126" s="159">
        <v>0</v>
      </c>
      <c r="E126" s="58"/>
      <c r="F126" s="166">
        <f t="shared" si="10"/>
        <v>0</v>
      </c>
      <c r="G126" s="166">
        <f t="shared" si="11"/>
        <v>0</v>
      </c>
      <c r="H126" s="70"/>
      <c r="L126" s="58" t="s">
        <v>196</v>
      </c>
      <c r="M126" s="39"/>
    </row>
    <row r="127" spans="1:14" x14ac:dyDescent="0.25">
      <c r="A127" s="41" t="s">
        <v>198</v>
      </c>
      <c r="B127" s="58" t="s">
        <v>1304</v>
      </c>
      <c r="C127" s="159">
        <v>0</v>
      </c>
      <c r="D127" s="159">
        <v>0</v>
      </c>
      <c r="E127" s="58"/>
      <c r="F127" s="166">
        <f t="shared" ref="F127" si="14">IF($C$129=0,"",IF(C127="[for completion]","",IF(C127="","",C127/$C$129)))</f>
        <v>0</v>
      </c>
      <c r="G127" s="166">
        <f t="shared" ref="G127" si="15">IF($D$129=0,"",IF(D127="[for completion]","",IF(D127="","",D127/$D$129)))</f>
        <v>0</v>
      </c>
      <c r="H127" s="39"/>
      <c r="L127" s="58" t="s">
        <v>1304</v>
      </c>
      <c r="M127" s="39"/>
    </row>
    <row r="128" spans="1:14" x14ac:dyDescent="0.25">
      <c r="A128" s="41" t="s">
        <v>1306</v>
      </c>
      <c r="B128" s="58" t="s">
        <v>108</v>
      </c>
      <c r="C128" s="159">
        <v>0</v>
      </c>
      <c r="D128" s="159">
        <v>0</v>
      </c>
      <c r="E128" s="58"/>
      <c r="F128" s="166">
        <f t="shared" si="10"/>
        <v>0</v>
      </c>
      <c r="G128" s="166">
        <f t="shared" si="11"/>
        <v>0</v>
      </c>
      <c r="H128" s="39"/>
      <c r="L128" s="39"/>
      <c r="M128" s="39"/>
    </row>
    <row r="129" spans="1:14" x14ac:dyDescent="0.25">
      <c r="A129" s="41" t="s">
        <v>1309</v>
      </c>
      <c r="B129" s="74" t="s">
        <v>110</v>
      </c>
      <c r="C129" s="159">
        <f>SUM(C112:C128)</f>
        <v>732.23</v>
      </c>
      <c r="D129" s="159">
        <f>SUM(D112:D128)</f>
        <v>732.23</v>
      </c>
      <c r="E129" s="58"/>
      <c r="F129" s="155">
        <f>SUM(F112:F128)</f>
        <v>1</v>
      </c>
      <c r="G129" s="155">
        <f>SUM(G112:G128)</f>
        <v>1</v>
      </c>
      <c r="H129" s="39"/>
      <c r="L129" s="39"/>
      <c r="M129" s="39"/>
    </row>
    <row r="130" spans="1:14" outlineLevel="1" x14ac:dyDescent="0.25">
      <c r="A130" s="41" t="s">
        <v>199</v>
      </c>
      <c r="B130" s="69" t="s">
        <v>112</v>
      </c>
      <c r="C130" s="159"/>
      <c r="D130" s="159"/>
      <c r="E130" s="58"/>
      <c r="F130" s="166" t="str">
        <f>IF($C$129=0,"",IF(C130="[for completion]","",IF(C130="","",C130/$C$129)))</f>
        <v/>
      </c>
      <c r="G130" s="166" t="str">
        <f>IF($D$129=0,"",IF(D130="[for completion]","",IF(D130="","",D130/$D$129)))</f>
        <v/>
      </c>
      <c r="H130" s="39"/>
      <c r="L130" s="39"/>
      <c r="M130" s="39"/>
    </row>
    <row r="131" spans="1:14" outlineLevel="1" x14ac:dyDescent="0.25">
      <c r="A131" s="41" t="s">
        <v>200</v>
      </c>
      <c r="B131" s="69" t="s">
        <v>112</v>
      </c>
      <c r="C131" s="159"/>
      <c r="D131" s="159"/>
      <c r="E131" s="58"/>
      <c r="F131" s="166">
        <f t="shared" ref="F131:F136" si="16">IF($C$129=0,"",IF(C131="[for completion]","",C131/$C$129))</f>
        <v>0</v>
      </c>
      <c r="G131" s="166">
        <f t="shared" ref="G131:G136" si="17">IF($D$129=0,"",IF(D131="[for completion]","",D131/$D$129))</f>
        <v>0</v>
      </c>
      <c r="H131" s="39"/>
      <c r="L131" s="39"/>
      <c r="M131" s="39"/>
    </row>
    <row r="132" spans="1:14" outlineLevel="1" x14ac:dyDescent="0.25">
      <c r="A132" s="41" t="s">
        <v>201</v>
      </c>
      <c r="B132" s="69" t="s">
        <v>112</v>
      </c>
      <c r="C132" s="159"/>
      <c r="D132" s="159"/>
      <c r="E132" s="58"/>
      <c r="F132" s="166">
        <f t="shared" si="16"/>
        <v>0</v>
      </c>
      <c r="G132" s="166">
        <f t="shared" si="17"/>
        <v>0</v>
      </c>
      <c r="H132" s="39"/>
      <c r="L132" s="39"/>
      <c r="M132" s="39"/>
    </row>
    <row r="133" spans="1:14" outlineLevel="1" x14ac:dyDescent="0.25">
      <c r="A133" s="41" t="s">
        <v>202</v>
      </c>
      <c r="B133" s="69" t="s">
        <v>112</v>
      </c>
      <c r="C133" s="159"/>
      <c r="D133" s="159"/>
      <c r="E133" s="58"/>
      <c r="F133" s="166">
        <f t="shared" si="16"/>
        <v>0</v>
      </c>
      <c r="G133" s="166">
        <f t="shared" si="17"/>
        <v>0</v>
      </c>
      <c r="H133" s="39"/>
      <c r="L133" s="39"/>
      <c r="M133" s="39"/>
    </row>
    <row r="134" spans="1:14" outlineLevel="1" x14ac:dyDescent="0.25">
      <c r="A134" s="41" t="s">
        <v>203</v>
      </c>
      <c r="B134" s="69" t="s">
        <v>112</v>
      </c>
      <c r="C134" s="159"/>
      <c r="D134" s="159"/>
      <c r="E134" s="58"/>
      <c r="F134" s="166">
        <f t="shared" si="16"/>
        <v>0</v>
      </c>
      <c r="G134" s="166">
        <f t="shared" si="17"/>
        <v>0</v>
      </c>
      <c r="H134" s="39"/>
      <c r="L134" s="39"/>
      <c r="M134" s="39"/>
    </row>
    <row r="135" spans="1:14" outlineLevel="1" x14ac:dyDescent="0.25">
      <c r="A135" s="41" t="s">
        <v>204</v>
      </c>
      <c r="B135" s="69" t="s">
        <v>112</v>
      </c>
      <c r="C135" s="159"/>
      <c r="D135" s="159"/>
      <c r="E135" s="58"/>
      <c r="F135" s="166">
        <f t="shared" si="16"/>
        <v>0</v>
      </c>
      <c r="G135" s="166">
        <f t="shared" si="17"/>
        <v>0</v>
      </c>
      <c r="H135" s="39"/>
      <c r="L135" s="39"/>
      <c r="M135" s="39"/>
    </row>
    <row r="136" spans="1:14" outlineLevel="1" x14ac:dyDescent="0.25">
      <c r="A136" s="41" t="s">
        <v>205</v>
      </c>
      <c r="B136" s="69" t="s">
        <v>112</v>
      </c>
      <c r="C136" s="159"/>
      <c r="D136" s="159"/>
      <c r="E136" s="58"/>
      <c r="F136" s="166">
        <f t="shared" si="16"/>
        <v>0</v>
      </c>
      <c r="G136" s="166">
        <f t="shared" si="17"/>
        <v>0</v>
      </c>
      <c r="H136" s="39"/>
      <c r="L136" s="39"/>
      <c r="M136" s="39"/>
    </row>
    <row r="137" spans="1:14" ht="15" customHeight="1" x14ac:dyDescent="0.25">
      <c r="A137" s="60"/>
      <c r="B137" s="61" t="s">
        <v>206</v>
      </c>
      <c r="C137" s="63" t="s">
        <v>170</v>
      </c>
      <c r="D137" s="63" t="s">
        <v>171</v>
      </c>
      <c r="E137" s="62"/>
      <c r="F137" s="63" t="s">
        <v>172</v>
      </c>
      <c r="G137" s="63" t="s">
        <v>173</v>
      </c>
      <c r="H137" s="39"/>
      <c r="L137" s="39"/>
      <c r="M137" s="39"/>
    </row>
    <row r="138" spans="1:14" s="76" customFormat="1" x14ac:dyDescent="0.25">
      <c r="A138" s="41" t="s">
        <v>207</v>
      </c>
      <c r="B138" s="58" t="s">
        <v>175</v>
      </c>
      <c r="C138" s="159">
        <v>500</v>
      </c>
      <c r="D138" s="159">
        <v>500</v>
      </c>
      <c r="E138" s="66"/>
      <c r="F138" s="166">
        <f>IF($C$155=0,"",IF(C138="[for completion]","",IF(C138="","",C138/$C$155)))</f>
        <v>1</v>
      </c>
      <c r="G138" s="166">
        <f>IF($D$155=0,"",IF(D138="[for completion]","",IF(D138="","",D138/$D$155)))</f>
        <v>1</v>
      </c>
      <c r="H138" s="39"/>
      <c r="I138" s="41"/>
      <c r="J138" s="41"/>
      <c r="K138" s="41"/>
      <c r="L138" s="39"/>
      <c r="M138" s="39"/>
      <c r="N138" s="39"/>
    </row>
    <row r="139" spans="1:14" s="76" customFormat="1" x14ac:dyDescent="0.25">
      <c r="A139" s="41" t="s">
        <v>208</v>
      </c>
      <c r="B139" s="58" t="s">
        <v>1300</v>
      </c>
      <c r="C139" s="159">
        <v>0</v>
      </c>
      <c r="D139" s="159">
        <v>0</v>
      </c>
      <c r="E139" s="66"/>
      <c r="F139" s="166">
        <f t="shared" ref="F139:F146" si="18">IF($C$155=0,"",IF(C139="[for completion]","",IF(C139="","",C139/$C$155)))</f>
        <v>0</v>
      </c>
      <c r="G139" s="166">
        <f t="shared" ref="G139:G146" si="19">IF($D$155=0,"",IF(D139="[for completion]","",IF(D139="","",D139/$D$155)))</f>
        <v>0</v>
      </c>
      <c r="H139" s="39"/>
      <c r="I139" s="41"/>
      <c r="J139" s="41"/>
      <c r="K139" s="41"/>
      <c r="L139" s="39"/>
      <c r="M139" s="39"/>
      <c r="N139" s="39"/>
    </row>
    <row r="140" spans="1:14" s="76" customFormat="1" x14ac:dyDescent="0.25">
      <c r="A140" s="41" t="s">
        <v>209</v>
      </c>
      <c r="B140" s="58" t="s">
        <v>184</v>
      </c>
      <c r="C140" s="159">
        <v>0</v>
      </c>
      <c r="D140" s="159">
        <v>0</v>
      </c>
      <c r="E140" s="66"/>
      <c r="F140" s="166">
        <f t="shared" si="18"/>
        <v>0</v>
      </c>
      <c r="G140" s="166">
        <f t="shared" si="19"/>
        <v>0</v>
      </c>
      <c r="H140" s="39"/>
      <c r="I140" s="41"/>
      <c r="J140" s="41"/>
      <c r="K140" s="41"/>
      <c r="L140" s="39"/>
      <c r="M140" s="39"/>
      <c r="N140" s="39"/>
    </row>
    <row r="141" spans="1:14" s="76" customFormat="1" x14ac:dyDescent="0.25">
      <c r="A141" s="41" t="s">
        <v>210</v>
      </c>
      <c r="B141" s="58" t="s">
        <v>1301</v>
      </c>
      <c r="C141" s="159">
        <v>0</v>
      </c>
      <c r="D141" s="159">
        <v>0</v>
      </c>
      <c r="E141" s="66"/>
      <c r="F141" s="166">
        <f t="shared" si="18"/>
        <v>0</v>
      </c>
      <c r="G141" s="166">
        <f t="shared" si="19"/>
        <v>0</v>
      </c>
      <c r="H141" s="39"/>
      <c r="I141" s="41"/>
      <c r="J141" s="41"/>
      <c r="K141" s="41"/>
      <c r="L141" s="39"/>
      <c r="M141" s="39"/>
      <c r="N141" s="39"/>
    </row>
    <row r="142" spans="1:14" s="76" customFormat="1" x14ac:dyDescent="0.25">
      <c r="A142" s="41" t="s">
        <v>211</v>
      </c>
      <c r="B142" s="58" t="s">
        <v>1302</v>
      </c>
      <c r="C142" s="159">
        <v>0</v>
      </c>
      <c r="D142" s="159">
        <v>0</v>
      </c>
      <c r="E142" s="66"/>
      <c r="F142" s="166">
        <f t="shared" si="18"/>
        <v>0</v>
      </c>
      <c r="G142" s="166">
        <f t="shared" si="19"/>
        <v>0</v>
      </c>
      <c r="H142" s="39"/>
      <c r="I142" s="41"/>
      <c r="J142" s="41"/>
      <c r="K142" s="41"/>
      <c r="L142" s="39"/>
      <c r="M142" s="39"/>
      <c r="N142" s="39"/>
    </row>
    <row r="143" spans="1:14" s="76" customFormat="1" x14ac:dyDescent="0.25">
      <c r="A143" s="41" t="s">
        <v>212</v>
      </c>
      <c r="B143" s="58" t="s">
        <v>186</v>
      </c>
      <c r="C143" s="159">
        <v>0</v>
      </c>
      <c r="D143" s="159">
        <v>0</v>
      </c>
      <c r="E143" s="58"/>
      <c r="F143" s="166">
        <f t="shared" si="18"/>
        <v>0</v>
      </c>
      <c r="G143" s="166">
        <f t="shared" si="19"/>
        <v>0</v>
      </c>
      <c r="H143" s="39"/>
      <c r="I143" s="41"/>
      <c r="J143" s="41"/>
      <c r="K143" s="41"/>
      <c r="L143" s="39"/>
      <c r="M143" s="39"/>
      <c r="N143" s="39"/>
    </row>
    <row r="144" spans="1:14" x14ac:dyDescent="0.25">
      <c r="A144" s="41" t="s">
        <v>213</v>
      </c>
      <c r="B144" s="58" t="s">
        <v>188</v>
      </c>
      <c r="C144" s="159">
        <v>0</v>
      </c>
      <c r="D144" s="159">
        <v>0</v>
      </c>
      <c r="E144" s="58"/>
      <c r="F144" s="166">
        <f t="shared" si="18"/>
        <v>0</v>
      </c>
      <c r="G144" s="166">
        <f t="shared" si="19"/>
        <v>0</v>
      </c>
      <c r="H144" s="39"/>
      <c r="L144" s="39"/>
      <c r="M144" s="39"/>
    </row>
    <row r="145" spans="1:14" x14ac:dyDescent="0.25">
      <c r="A145" s="41" t="s">
        <v>214</v>
      </c>
      <c r="B145" s="58" t="s">
        <v>1303</v>
      </c>
      <c r="C145" s="159">
        <v>0</v>
      </c>
      <c r="D145" s="159">
        <v>0</v>
      </c>
      <c r="E145" s="58"/>
      <c r="F145" s="166">
        <f t="shared" si="18"/>
        <v>0</v>
      </c>
      <c r="G145" s="166">
        <f t="shared" si="19"/>
        <v>0</v>
      </c>
      <c r="H145" s="39"/>
      <c r="L145" s="39"/>
      <c r="M145" s="39"/>
      <c r="N145" s="70"/>
    </row>
    <row r="146" spans="1:14" x14ac:dyDescent="0.25">
      <c r="A146" s="41" t="s">
        <v>215</v>
      </c>
      <c r="B146" s="58" t="s">
        <v>190</v>
      </c>
      <c r="C146" s="159">
        <v>0</v>
      </c>
      <c r="D146" s="159">
        <v>0</v>
      </c>
      <c r="E146" s="58"/>
      <c r="F146" s="166">
        <f t="shared" si="18"/>
        <v>0</v>
      </c>
      <c r="G146" s="166">
        <f t="shared" si="19"/>
        <v>0</v>
      </c>
      <c r="H146" s="39"/>
      <c r="L146" s="39"/>
      <c r="M146" s="39"/>
      <c r="N146" s="70"/>
    </row>
    <row r="147" spans="1:14" x14ac:dyDescent="0.25">
      <c r="A147" s="41" t="s">
        <v>216</v>
      </c>
      <c r="B147" s="58" t="s">
        <v>1310</v>
      </c>
      <c r="C147" s="159">
        <v>0</v>
      </c>
      <c r="D147" s="159">
        <v>0</v>
      </c>
      <c r="E147" s="58"/>
      <c r="F147" s="166">
        <f t="shared" ref="F147" si="20">IF($C$155=0,"",IF(C147="[for completion]","",IF(C147="","",C147/$C$155)))</f>
        <v>0</v>
      </c>
      <c r="G147" s="166">
        <f t="shared" ref="G147" si="21">IF($D$155=0,"",IF(D147="[for completion]","",IF(D147="","",D147/$D$155)))</f>
        <v>0</v>
      </c>
      <c r="H147" s="39"/>
      <c r="L147" s="39"/>
      <c r="M147" s="39"/>
      <c r="N147" s="70"/>
    </row>
    <row r="148" spans="1:14" x14ac:dyDescent="0.25">
      <c r="A148" s="41" t="s">
        <v>217</v>
      </c>
      <c r="B148" s="58" t="s">
        <v>192</v>
      </c>
      <c r="C148" s="159">
        <v>0</v>
      </c>
      <c r="D148" s="159">
        <v>0</v>
      </c>
      <c r="E148" s="58"/>
      <c r="F148" s="166">
        <f t="shared" ref="F148:F154" si="22">IF($C$155=0,"",IF(C148="[for completion]","",IF(C148="","",C148/$C$155)))</f>
        <v>0</v>
      </c>
      <c r="G148" s="166">
        <f t="shared" ref="G148:G154" si="23">IF($D$155=0,"",IF(D148="[for completion]","",IF(D148="","",D148/$D$155)))</f>
        <v>0</v>
      </c>
      <c r="H148" s="39"/>
      <c r="L148" s="39"/>
      <c r="M148" s="39"/>
      <c r="N148" s="70"/>
    </row>
    <row r="149" spans="1:14" x14ac:dyDescent="0.25">
      <c r="A149" s="41" t="s">
        <v>218</v>
      </c>
      <c r="B149" s="58" t="s">
        <v>179</v>
      </c>
      <c r="C149" s="159">
        <v>0</v>
      </c>
      <c r="D149" s="159">
        <v>0</v>
      </c>
      <c r="E149" s="58"/>
      <c r="F149" s="166">
        <f t="shared" si="22"/>
        <v>0</v>
      </c>
      <c r="G149" s="166">
        <f t="shared" si="23"/>
        <v>0</v>
      </c>
      <c r="H149" s="39"/>
      <c r="L149" s="39"/>
      <c r="M149" s="39"/>
      <c r="N149" s="70"/>
    </row>
    <row r="150" spans="1:14" x14ac:dyDescent="0.25">
      <c r="A150" s="41" t="s">
        <v>219</v>
      </c>
      <c r="B150" s="151" t="s">
        <v>1305</v>
      </c>
      <c r="C150" s="159">
        <v>0</v>
      </c>
      <c r="D150" s="159">
        <v>0</v>
      </c>
      <c r="E150" s="58"/>
      <c r="F150" s="166">
        <f t="shared" si="22"/>
        <v>0</v>
      </c>
      <c r="G150" s="166">
        <f t="shared" si="23"/>
        <v>0</v>
      </c>
      <c r="H150" s="39"/>
      <c r="L150" s="39"/>
      <c r="M150" s="39"/>
      <c r="N150" s="70"/>
    </row>
    <row r="151" spans="1:14" x14ac:dyDescent="0.25">
      <c r="A151" s="41" t="s">
        <v>220</v>
      </c>
      <c r="B151" s="58" t="s">
        <v>194</v>
      </c>
      <c r="C151" s="159">
        <v>0</v>
      </c>
      <c r="D151" s="159">
        <v>0</v>
      </c>
      <c r="E151" s="58"/>
      <c r="F151" s="166">
        <f t="shared" si="22"/>
        <v>0</v>
      </c>
      <c r="G151" s="166">
        <f t="shared" si="23"/>
        <v>0</v>
      </c>
      <c r="H151" s="39"/>
      <c r="L151" s="39"/>
      <c r="M151" s="39"/>
      <c r="N151" s="70"/>
    </row>
    <row r="152" spans="1:14" x14ac:dyDescent="0.25">
      <c r="A152" s="41" t="s">
        <v>221</v>
      </c>
      <c r="B152" s="58" t="s">
        <v>196</v>
      </c>
      <c r="C152" s="159">
        <v>0</v>
      </c>
      <c r="D152" s="159">
        <v>0</v>
      </c>
      <c r="E152" s="58"/>
      <c r="F152" s="166">
        <f t="shared" si="22"/>
        <v>0</v>
      </c>
      <c r="G152" s="166">
        <f t="shared" si="23"/>
        <v>0</v>
      </c>
      <c r="H152" s="39"/>
      <c r="L152" s="39"/>
      <c r="M152" s="39"/>
      <c r="N152" s="70"/>
    </row>
    <row r="153" spans="1:14" x14ac:dyDescent="0.25">
      <c r="A153" s="41" t="s">
        <v>222</v>
      </c>
      <c r="B153" s="58" t="s">
        <v>1304</v>
      </c>
      <c r="C153" s="159">
        <v>0</v>
      </c>
      <c r="D153" s="159">
        <v>0</v>
      </c>
      <c r="E153" s="58"/>
      <c r="F153" s="166">
        <f t="shared" si="22"/>
        <v>0</v>
      </c>
      <c r="G153" s="166">
        <f t="shared" si="23"/>
        <v>0</v>
      </c>
      <c r="H153" s="39"/>
      <c r="L153" s="39"/>
      <c r="M153" s="39"/>
      <c r="N153" s="70"/>
    </row>
    <row r="154" spans="1:14" x14ac:dyDescent="0.25">
      <c r="A154" s="41" t="s">
        <v>1307</v>
      </c>
      <c r="B154" s="58" t="s">
        <v>108</v>
      </c>
      <c r="C154" s="159">
        <v>0</v>
      </c>
      <c r="D154" s="159">
        <v>0</v>
      </c>
      <c r="E154" s="58"/>
      <c r="F154" s="166">
        <f t="shared" si="22"/>
        <v>0</v>
      </c>
      <c r="G154" s="166">
        <f t="shared" si="23"/>
        <v>0</v>
      </c>
      <c r="H154" s="39"/>
      <c r="L154" s="39"/>
      <c r="M154" s="39"/>
      <c r="N154" s="70"/>
    </row>
    <row r="155" spans="1:14" x14ac:dyDescent="0.25">
      <c r="A155" s="41" t="s">
        <v>1311</v>
      </c>
      <c r="B155" s="74" t="s">
        <v>110</v>
      </c>
      <c r="C155" s="159">
        <f>SUM(C138:C154)</f>
        <v>500</v>
      </c>
      <c r="D155" s="159">
        <f>SUM(D138:D154)</f>
        <v>500</v>
      </c>
      <c r="E155" s="58"/>
      <c r="F155" s="155">
        <f>SUM(F138:F154)</f>
        <v>1</v>
      </c>
      <c r="G155" s="155">
        <f>SUM(G138:G154)</f>
        <v>1</v>
      </c>
      <c r="H155" s="39"/>
      <c r="L155" s="39"/>
      <c r="M155" s="39"/>
      <c r="N155" s="70"/>
    </row>
    <row r="156" spans="1:14" outlineLevel="1" x14ac:dyDescent="0.25">
      <c r="A156" s="41" t="s">
        <v>223</v>
      </c>
      <c r="B156" s="69" t="s">
        <v>112</v>
      </c>
      <c r="C156" s="159"/>
      <c r="D156" s="159"/>
      <c r="E156" s="58"/>
      <c r="F156" s="166" t="str">
        <f>IF($C$155=0,"",IF(C156="[for completion]","",IF(C156="","",C156/$C$155)))</f>
        <v/>
      </c>
      <c r="G156" s="166" t="str">
        <f>IF($D$155=0,"",IF(D156="[for completion]","",IF(D156="","",D156/$D$155)))</f>
        <v/>
      </c>
      <c r="H156" s="39"/>
      <c r="L156" s="39"/>
      <c r="M156" s="39"/>
      <c r="N156" s="70"/>
    </row>
    <row r="157" spans="1:14" outlineLevel="1" x14ac:dyDescent="0.25">
      <c r="A157" s="41" t="s">
        <v>224</v>
      </c>
      <c r="B157" s="69" t="s">
        <v>112</v>
      </c>
      <c r="C157" s="159"/>
      <c r="D157" s="159"/>
      <c r="E157" s="58"/>
      <c r="F157" s="166" t="str">
        <f t="shared" ref="F157:F162" si="24">IF($C$155=0,"",IF(C157="[for completion]","",IF(C157="","",C157/$C$155)))</f>
        <v/>
      </c>
      <c r="G157" s="166" t="str">
        <f t="shared" ref="G157:G162" si="25">IF($D$155=0,"",IF(D157="[for completion]","",IF(D157="","",D157/$D$155)))</f>
        <v/>
      </c>
      <c r="H157" s="39"/>
      <c r="L157" s="39"/>
      <c r="M157" s="39"/>
      <c r="N157" s="70"/>
    </row>
    <row r="158" spans="1:14" outlineLevel="1" x14ac:dyDescent="0.25">
      <c r="A158" s="41" t="s">
        <v>225</v>
      </c>
      <c r="B158" s="69" t="s">
        <v>112</v>
      </c>
      <c r="C158" s="159"/>
      <c r="D158" s="159"/>
      <c r="E158" s="58"/>
      <c r="F158" s="166" t="str">
        <f t="shared" si="24"/>
        <v/>
      </c>
      <c r="G158" s="166" t="str">
        <f t="shared" si="25"/>
        <v/>
      </c>
      <c r="H158" s="39"/>
      <c r="L158" s="39"/>
      <c r="M158" s="39"/>
      <c r="N158" s="70"/>
    </row>
    <row r="159" spans="1:14" outlineLevel="1" x14ac:dyDescent="0.25">
      <c r="A159" s="41" t="s">
        <v>226</v>
      </c>
      <c r="B159" s="69" t="s">
        <v>112</v>
      </c>
      <c r="C159" s="159"/>
      <c r="D159" s="159"/>
      <c r="E159" s="58"/>
      <c r="F159" s="166" t="str">
        <f t="shared" si="24"/>
        <v/>
      </c>
      <c r="G159" s="166" t="str">
        <f t="shared" si="25"/>
        <v/>
      </c>
      <c r="H159" s="39"/>
      <c r="L159" s="39"/>
      <c r="M159" s="39"/>
      <c r="N159" s="70"/>
    </row>
    <row r="160" spans="1:14" outlineLevel="1" x14ac:dyDescent="0.25">
      <c r="A160" s="41" t="s">
        <v>227</v>
      </c>
      <c r="B160" s="69" t="s">
        <v>112</v>
      </c>
      <c r="C160" s="159"/>
      <c r="D160" s="159"/>
      <c r="E160" s="58"/>
      <c r="F160" s="166" t="str">
        <f t="shared" si="24"/>
        <v/>
      </c>
      <c r="G160" s="166" t="str">
        <f t="shared" si="25"/>
        <v/>
      </c>
      <c r="H160" s="39"/>
      <c r="L160" s="39"/>
      <c r="M160" s="39"/>
      <c r="N160" s="70"/>
    </row>
    <row r="161" spans="1:14" outlineLevel="1" x14ac:dyDescent="0.25">
      <c r="A161" s="41" t="s">
        <v>228</v>
      </c>
      <c r="B161" s="69" t="s">
        <v>112</v>
      </c>
      <c r="C161" s="159"/>
      <c r="D161" s="159"/>
      <c r="E161" s="58"/>
      <c r="F161" s="166" t="str">
        <f t="shared" si="24"/>
        <v/>
      </c>
      <c r="G161" s="166" t="str">
        <f t="shared" si="25"/>
        <v/>
      </c>
      <c r="H161" s="39"/>
      <c r="L161" s="39"/>
      <c r="M161" s="39"/>
      <c r="N161" s="70"/>
    </row>
    <row r="162" spans="1:14" outlineLevel="1" x14ac:dyDescent="0.25">
      <c r="A162" s="41" t="s">
        <v>229</v>
      </c>
      <c r="B162" s="69" t="s">
        <v>112</v>
      </c>
      <c r="C162" s="159"/>
      <c r="D162" s="159"/>
      <c r="E162" s="58"/>
      <c r="F162" s="166" t="str">
        <f t="shared" si="24"/>
        <v/>
      </c>
      <c r="G162" s="166" t="str">
        <f t="shared" si="25"/>
        <v/>
      </c>
      <c r="H162" s="39"/>
      <c r="L162" s="39"/>
      <c r="M162" s="39"/>
      <c r="N162" s="70"/>
    </row>
    <row r="163" spans="1:14" ht="15" customHeight="1" x14ac:dyDescent="0.25">
      <c r="A163" s="60"/>
      <c r="B163" s="61" t="s">
        <v>230</v>
      </c>
      <c r="C163" s="108" t="s">
        <v>170</v>
      </c>
      <c r="D163" s="108" t="s">
        <v>171</v>
      </c>
      <c r="E163" s="62"/>
      <c r="F163" s="108" t="s">
        <v>172</v>
      </c>
      <c r="G163" s="108" t="s">
        <v>173</v>
      </c>
      <c r="H163" s="39"/>
      <c r="L163" s="39"/>
      <c r="M163" s="39"/>
      <c r="N163" s="70"/>
    </row>
    <row r="164" spans="1:14" x14ac:dyDescent="0.25">
      <c r="A164" s="41" t="s">
        <v>232</v>
      </c>
      <c r="B164" s="39" t="s">
        <v>233</v>
      </c>
      <c r="C164" s="159">
        <v>500</v>
      </c>
      <c r="D164" s="159">
        <v>500</v>
      </c>
      <c r="E164" s="78"/>
      <c r="F164" s="166">
        <f>IF($C$167=0,"",IF(C164="[for completion]","",IF(C164="","",C164/$C$167)))</f>
        <v>1</v>
      </c>
      <c r="G164" s="166">
        <f>IF($D$167=0,"",IF(D164="[for completion]","",IF(D164="","",D164/$D$167)))</f>
        <v>1</v>
      </c>
      <c r="H164" s="39"/>
      <c r="L164" s="39"/>
      <c r="M164" s="39"/>
      <c r="N164" s="70"/>
    </row>
    <row r="165" spans="1:14" x14ac:dyDescent="0.25">
      <c r="A165" s="41" t="s">
        <v>234</v>
      </c>
      <c r="B165" s="39" t="s">
        <v>235</v>
      </c>
      <c r="C165" s="159">
        <v>0</v>
      </c>
      <c r="D165" s="159">
        <v>0</v>
      </c>
      <c r="E165" s="78"/>
      <c r="F165" s="166">
        <f t="shared" ref="F165:F166" si="26">IF($C$167=0,"",IF(C165="[for completion]","",IF(C165="","",C165/$C$167)))</f>
        <v>0</v>
      </c>
      <c r="G165" s="166">
        <f t="shared" ref="G165:G166" si="27">IF($D$167=0,"",IF(D165="[for completion]","",IF(D165="","",D165/$D$167)))</f>
        <v>0</v>
      </c>
      <c r="H165" s="39"/>
      <c r="L165" s="39"/>
      <c r="M165" s="39"/>
      <c r="N165" s="70"/>
    </row>
    <row r="166" spans="1:14" x14ac:dyDescent="0.25">
      <c r="A166" s="41" t="s">
        <v>236</v>
      </c>
      <c r="B166" s="39" t="s">
        <v>108</v>
      </c>
      <c r="C166" s="159">
        <v>0</v>
      </c>
      <c r="D166" s="159">
        <v>0</v>
      </c>
      <c r="E166" s="78"/>
      <c r="F166" s="166">
        <f t="shared" si="26"/>
        <v>0</v>
      </c>
      <c r="G166" s="166">
        <f t="shared" si="27"/>
        <v>0</v>
      </c>
      <c r="H166" s="39"/>
      <c r="L166" s="39"/>
      <c r="M166" s="39"/>
      <c r="N166" s="70"/>
    </row>
    <row r="167" spans="1:14" x14ac:dyDescent="0.25">
      <c r="A167" s="41" t="s">
        <v>237</v>
      </c>
      <c r="B167" s="79" t="s">
        <v>110</v>
      </c>
      <c r="C167" s="169">
        <f>SUM(C164:C166)</f>
        <v>500</v>
      </c>
      <c r="D167" s="169">
        <f>SUM(D164:D166)</f>
        <v>500</v>
      </c>
      <c r="E167" s="78"/>
      <c r="F167" s="168">
        <f>SUM(F164:F166)</f>
        <v>1</v>
      </c>
      <c r="G167" s="168">
        <f>SUM(G164:G166)</f>
        <v>1</v>
      </c>
      <c r="H167" s="39"/>
      <c r="L167" s="39"/>
      <c r="M167" s="39"/>
      <c r="N167" s="70"/>
    </row>
    <row r="168" spans="1:14" outlineLevel="1" x14ac:dyDescent="0.25">
      <c r="A168" s="41" t="s">
        <v>238</v>
      </c>
      <c r="B168" s="79"/>
      <c r="C168" s="169"/>
      <c r="D168" s="169"/>
      <c r="E168" s="78"/>
      <c r="F168" s="78"/>
      <c r="G168" s="37"/>
      <c r="H168" s="39"/>
      <c r="L168" s="39"/>
      <c r="M168" s="39"/>
      <c r="N168" s="70"/>
    </row>
    <row r="169" spans="1:14" outlineLevel="1" x14ac:dyDescent="0.25">
      <c r="A169" s="41" t="s">
        <v>239</v>
      </c>
      <c r="B169" s="79"/>
      <c r="C169" s="169"/>
      <c r="D169" s="169"/>
      <c r="E169" s="78"/>
      <c r="F169" s="78"/>
      <c r="G169" s="37"/>
      <c r="H169" s="39"/>
      <c r="L169" s="39"/>
      <c r="M169" s="39"/>
      <c r="N169" s="70"/>
    </row>
    <row r="170" spans="1:14" outlineLevel="1" x14ac:dyDescent="0.25">
      <c r="A170" s="41" t="s">
        <v>240</v>
      </c>
      <c r="B170" s="79"/>
      <c r="C170" s="169"/>
      <c r="D170" s="169"/>
      <c r="E170" s="78"/>
      <c r="F170" s="78"/>
      <c r="G170" s="37"/>
      <c r="H170" s="39"/>
      <c r="L170" s="39"/>
      <c r="M170" s="39"/>
      <c r="N170" s="70"/>
    </row>
    <row r="171" spans="1:14" outlineLevel="1" x14ac:dyDescent="0.25">
      <c r="A171" s="41" t="s">
        <v>241</v>
      </c>
      <c r="B171" s="79"/>
      <c r="C171" s="169"/>
      <c r="D171" s="169"/>
      <c r="E171" s="78"/>
      <c r="F171" s="78"/>
      <c r="G171" s="37"/>
      <c r="H171" s="39"/>
      <c r="L171" s="39"/>
      <c r="M171" s="39"/>
      <c r="N171" s="70"/>
    </row>
    <row r="172" spans="1:14" outlineLevel="1" x14ac:dyDescent="0.25">
      <c r="A172" s="41" t="s">
        <v>242</v>
      </c>
      <c r="B172" s="79"/>
      <c r="C172" s="169"/>
      <c r="D172" s="169"/>
      <c r="E172" s="78"/>
      <c r="F172" s="78"/>
      <c r="G172" s="37"/>
      <c r="H172" s="39"/>
      <c r="L172" s="39"/>
      <c r="M172" s="39"/>
      <c r="N172" s="70"/>
    </row>
    <row r="173" spans="1:14" ht="15" customHeight="1" x14ac:dyDescent="0.25">
      <c r="A173" s="60"/>
      <c r="B173" s="61" t="s">
        <v>243</v>
      </c>
      <c r="C173" s="60" t="s">
        <v>76</v>
      </c>
      <c r="D173" s="60"/>
      <c r="E173" s="62"/>
      <c r="F173" s="63" t="s">
        <v>244</v>
      </c>
      <c r="G173" s="63"/>
      <c r="H173" s="39"/>
      <c r="L173" s="39"/>
      <c r="M173" s="39"/>
      <c r="N173" s="70"/>
    </row>
    <row r="174" spans="1:14" ht="15" customHeight="1" x14ac:dyDescent="0.25">
      <c r="A174" s="41" t="s">
        <v>245</v>
      </c>
      <c r="B174" s="58" t="s">
        <v>246</v>
      </c>
      <c r="C174" s="159">
        <v>0</v>
      </c>
      <c r="D174" s="55"/>
      <c r="E174" s="47"/>
      <c r="F174" s="166" t="str">
        <f>IF($C$179=0,"",IF(C174="[for completion]","",C174/$C$179))</f>
        <v/>
      </c>
      <c r="G174" s="66"/>
      <c r="H174" s="39"/>
      <c r="L174" s="39"/>
      <c r="M174" s="39"/>
      <c r="N174" s="70"/>
    </row>
    <row r="175" spans="1:14" ht="30.75" customHeight="1" x14ac:dyDescent="0.25">
      <c r="A175" s="41" t="s">
        <v>9</v>
      </c>
      <c r="B175" s="58" t="s">
        <v>1144</v>
      </c>
      <c r="C175" s="159">
        <v>0</v>
      </c>
      <c r="E175" s="68"/>
      <c r="F175" s="166" t="str">
        <f>IF($C$179=0,"",IF(C175="[for completion]","",C175/$C$179))</f>
        <v/>
      </c>
      <c r="G175" s="66"/>
      <c r="H175" s="39"/>
      <c r="L175" s="39"/>
      <c r="M175" s="39"/>
      <c r="N175" s="70"/>
    </row>
    <row r="176" spans="1:14" x14ac:dyDescent="0.25">
      <c r="A176" s="41" t="s">
        <v>247</v>
      </c>
      <c r="B176" s="58" t="s">
        <v>248</v>
      </c>
      <c r="C176" s="159">
        <v>0</v>
      </c>
      <c r="E176" s="68"/>
      <c r="F176" s="166"/>
      <c r="G176" s="66"/>
      <c r="H176" s="39"/>
      <c r="L176" s="39"/>
      <c r="M176" s="39"/>
      <c r="N176" s="70"/>
    </row>
    <row r="177" spans="1:14" x14ac:dyDescent="0.25">
      <c r="A177" s="41" t="s">
        <v>249</v>
      </c>
      <c r="B177" s="58" t="s">
        <v>250</v>
      </c>
      <c r="C177" s="159">
        <v>0</v>
      </c>
      <c r="E177" s="68"/>
      <c r="F177" s="166" t="str">
        <f t="shared" ref="F177:F187" si="28">IF($C$179=0,"",IF(C177="[for completion]","",C177/$C$179))</f>
        <v/>
      </c>
      <c r="G177" s="66"/>
      <c r="H177" s="39"/>
      <c r="L177" s="39"/>
      <c r="M177" s="39"/>
      <c r="N177" s="70"/>
    </row>
    <row r="178" spans="1:14" x14ac:dyDescent="0.25">
      <c r="A178" s="41" t="s">
        <v>251</v>
      </c>
      <c r="B178" s="58" t="s">
        <v>108</v>
      </c>
      <c r="C178" s="159">
        <v>0</v>
      </c>
      <c r="E178" s="68"/>
      <c r="F178" s="166" t="str">
        <f t="shared" si="28"/>
        <v/>
      </c>
      <c r="G178" s="66"/>
      <c r="H178" s="39"/>
      <c r="L178" s="39"/>
      <c r="M178" s="39"/>
      <c r="N178" s="70"/>
    </row>
    <row r="179" spans="1:14" x14ac:dyDescent="0.25">
      <c r="A179" s="41" t="s">
        <v>10</v>
      </c>
      <c r="B179" s="74" t="s">
        <v>110</v>
      </c>
      <c r="C179" s="160">
        <f>SUM(C174:C178)</f>
        <v>0</v>
      </c>
      <c r="E179" s="68"/>
      <c r="F179" s="167">
        <f>SUM(F174:F178)</f>
        <v>0</v>
      </c>
      <c r="G179" s="66"/>
      <c r="H179" s="39"/>
      <c r="L179" s="39"/>
      <c r="M179" s="39"/>
      <c r="N179" s="70"/>
    </row>
    <row r="180" spans="1:14" outlineLevel="1" x14ac:dyDescent="0.25">
      <c r="A180" s="41" t="s">
        <v>252</v>
      </c>
      <c r="B180" s="80" t="s">
        <v>253</v>
      </c>
      <c r="C180" s="159"/>
      <c r="E180" s="68"/>
      <c r="F180" s="166" t="str">
        <f t="shared" si="28"/>
        <v/>
      </c>
      <c r="G180" s="66"/>
      <c r="H180" s="39"/>
      <c r="L180" s="39"/>
      <c r="M180" s="39"/>
      <c r="N180" s="70"/>
    </row>
    <row r="181" spans="1:14" s="80" customFormat="1" ht="30" outlineLevel="1" x14ac:dyDescent="0.25">
      <c r="A181" s="41" t="s">
        <v>254</v>
      </c>
      <c r="B181" s="80" t="s">
        <v>255</v>
      </c>
      <c r="C181" s="170"/>
      <c r="F181" s="166" t="str">
        <f t="shared" si="28"/>
        <v/>
      </c>
    </row>
    <row r="182" spans="1:14" ht="30" outlineLevel="1" x14ac:dyDescent="0.25">
      <c r="A182" s="41" t="s">
        <v>256</v>
      </c>
      <c r="B182" s="80" t="s">
        <v>257</v>
      </c>
      <c r="C182" s="159"/>
      <c r="E182" s="68"/>
      <c r="F182" s="166" t="str">
        <f t="shared" si="28"/>
        <v/>
      </c>
      <c r="G182" s="66"/>
      <c r="H182" s="39"/>
      <c r="L182" s="39"/>
      <c r="M182" s="39"/>
      <c r="N182" s="70"/>
    </row>
    <row r="183" spans="1:14" outlineLevel="1" x14ac:dyDescent="0.25">
      <c r="A183" s="41" t="s">
        <v>258</v>
      </c>
      <c r="B183" s="80" t="s">
        <v>259</v>
      </c>
      <c r="C183" s="159"/>
      <c r="E183" s="68"/>
      <c r="F183" s="166" t="str">
        <f t="shared" si="28"/>
        <v/>
      </c>
      <c r="G183" s="66"/>
      <c r="H183" s="39"/>
      <c r="L183" s="39"/>
      <c r="M183" s="39"/>
      <c r="N183" s="70"/>
    </row>
    <row r="184" spans="1:14" s="80" customFormat="1" ht="30" outlineLevel="1" x14ac:dyDescent="0.25">
      <c r="A184" s="41" t="s">
        <v>260</v>
      </c>
      <c r="B184" s="80" t="s">
        <v>261</v>
      </c>
      <c r="C184" s="170"/>
      <c r="F184" s="166" t="str">
        <f t="shared" si="28"/>
        <v/>
      </c>
    </row>
    <row r="185" spans="1:14" ht="30" outlineLevel="1" x14ac:dyDescent="0.25">
      <c r="A185" s="41" t="s">
        <v>262</v>
      </c>
      <c r="B185" s="80" t="s">
        <v>263</v>
      </c>
      <c r="C185" s="159"/>
      <c r="E185" s="68"/>
      <c r="F185" s="166" t="str">
        <f t="shared" si="28"/>
        <v/>
      </c>
      <c r="G185" s="66"/>
      <c r="H185" s="39"/>
      <c r="L185" s="39"/>
      <c r="M185" s="39"/>
      <c r="N185" s="70"/>
    </row>
    <row r="186" spans="1:14" outlineLevel="1" x14ac:dyDescent="0.25">
      <c r="A186" s="41" t="s">
        <v>264</v>
      </c>
      <c r="B186" s="80" t="s">
        <v>265</v>
      </c>
      <c r="C186" s="159"/>
      <c r="E186" s="68"/>
      <c r="F186" s="166" t="str">
        <f t="shared" si="28"/>
        <v/>
      </c>
      <c r="G186" s="66"/>
      <c r="H186" s="39"/>
      <c r="L186" s="39"/>
      <c r="M186" s="39"/>
      <c r="N186" s="70"/>
    </row>
    <row r="187" spans="1:14" outlineLevel="1" x14ac:dyDescent="0.25">
      <c r="A187" s="41" t="s">
        <v>266</v>
      </c>
      <c r="B187" s="80" t="s">
        <v>267</v>
      </c>
      <c r="C187" s="159"/>
      <c r="E187" s="68"/>
      <c r="F187" s="166" t="str">
        <f t="shared" si="28"/>
        <v/>
      </c>
      <c r="G187" s="66"/>
      <c r="H187" s="39"/>
      <c r="L187" s="39"/>
      <c r="M187" s="39"/>
      <c r="N187" s="70"/>
    </row>
    <row r="188" spans="1:14" outlineLevel="1" x14ac:dyDescent="0.25">
      <c r="A188" s="41" t="s">
        <v>268</v>
      </c>
      <c r="B188" s="80"/>
      <c r="E188" s="68"/>
      <c r="F188" s="66"/>
      <c r="G188" s="66"/>
      <c r="H188" s="39"/>
      <c r="L188" s="39"/>
      <c r="M188" s="39"/>
      <c r="N188" s="70"/>
    </row>
    <row r="189" spans="1:14" outlineLevel="1" x14ac:dyDescent="0.25">
      <c r="A189" s="41" t="s">
        <v>269</v>
      </c>
      <c r="B189" s="80"/>
      <c r="E189" s="68"/>
      <c r="F189" s="66"/>
      <c r="G189" s="66"/>
      <c r="H189" s="39"/>
      <c r="L189" s="39"/>
      <c r="M189" s="39"/>
      <c r="N189" s="70"/>
    </row>
    <row r="190" spans="1:14" outlineLevel="1" x14ac:dyDescent="0.25">
      <c r="A190" s="41" t="s">
        <v>270</v>
      </c>
      <c r="B190" s="80"/>
      <c r="E190" s="68"/>
      <c r="F190" s="66"/>
      <c r="G190" s="66"/>
      <c r="H190" s="39"/>
      <c r="L190" s="39"/>
      <c r="M190" s="39"/>
      <c r="N190" s="70"/>
    </row>
    <row r="191" spans="1:14" outlineLevel="1" x14ac:dyDescent="0.25">
      <c r="A191" s="41" t="s">
        <v>271</v>
      </c>
      <c r="B191" s="69"/>
      <c r="E191" s="68"/>
      <c r="F191" s="66"/>
      <c r="G191" s="66"/>
      <c r="H191" s="39"/>
      <c r="L191" s="39"/>
      <c r="M191" s="39"/>
      <c r="N191" s="70"/>
    </row>
    <row r="192" spans="1:14" ht="15" customHeight="1" x14ac:dyDescent="0.25">
      <c r="A192" s="60"/>
      <c r="B192" s="61" t="s">
        <v>272</v>
      </c>
      <c r="C192" s="60" t="s">
        <v>76</v>
      </c>
      <c r="D192" s="60"/>
      <c r="E192" s="62"/>
      <c r="F192" s="63" t="s">
        <v>244</v>
      </c>
      <c r="G192" s="63"/>
      <c r="H192" s="39"/>
      <c r="L192" s="39"/>
      <c r="M192" s="39"/>
      <c r="N192" s="70"/>
    </row>
    <row r="193" spans="1:14" x14ac:dyDescent="0.25">
      <c r="A193" s="41" t="s">
        <v>273</v>
      </c>
      <c r="B193" s="58" t="s">
        <v>274</v>
      </c>
      <c r="C193" s="159">
        <v>0</v>
      </c>
      <c r="E193" s="65"/>
      <c r="F193" s="166" t="str">
        <f t="shared" ref="F193:F206" si="29">IF($C$208=0,"",IF(C193="[for completion]","",C193/$C$208))</f>
        <v/>
      </c>
      <c r="G193" s="66"/>
      <c r="H193" s="39"/>
      <c r="L193" s="39"/>
      <c r="M193" s="39"/>
      <c r="N193" s="70"/>
    </row>
    <row r="194" spans="1:14" x14ac:dyDescent="0.25">
      <c r="A194" s="41" t="s">
        <v>275</v>
      </c>
      <c r="B194" s="58" t="s">
        <v>276</v>
      </c>
      <c r="C194" s="159">
        <v>0</v>
      </c>
      <c r="E194" s="68"/>
      <c r="F194" s="166" t="str">
        <f t="shared" si="29"/>
        <v/>
      </c>
      <c r="G194" s="68"/>
      <c r="H194" s="39"/>
      <c r="L194" s="39"/>
      <c r="M194" s="39"/>
      <c r="N194" s="70"/>
    </row>
    <row r="195" spans="1:14" x14ac:dyDescent="0.25">
      <c r="A195" s="41" t="s">
        <v>277</v>
      </c>
      <c r="B195" s="58" t="s">
        <v>278</v>
      </c>
      <c r="C195" s="159">
        <v>0</v>
      </c>
      <c r="E195" s="68"/>
      <c r="F195" s="166" t="str">
        <f t="shared" si="29"/>
        <v/>
      </c>
      <c r="G195" s="68"/>
      <c r="H195" s="39"/>
      <c r="L195" s="39"/>
      <c r="M195" s="39"/>
      <c r="N195" s="70"/>
    </row>
    <row r="196" spans="1:14" x14ac:dyDescent="0.25">
      <c r="A196" s="41" t="s">
        <v>279</v>
      </c>
      <c r="B196" s="58" t="s">
        <v>280</v>
      </c>
      <c r="C196" s="159">
        <v>0</v>
      </c>
      <c r="E196" s="68"/>
      <c r="F196" s="166" t="str">
        <f t="shared" si="29"/>
        <v/>
      </c>
      <c r="G196" s="68"/>
      <c r="H196" s="39"/>
      <c r="L196" s="39"/>
      <c r="M196" s="39"/>
      <c r="N196" s="70"/>
    </row>
    <row r="197" spans="1:14" x14ac:dyDescent="0.25">
      <c r="A197" s="41" t="s">
        <v>281</v>
      </c>
      <c r="B197" s="58" t="s">
        <v>282</v>
      </c>
      <c r="C197" s="159">
        <v>0</v>
      </c>
      <c r="E197" s="68"/>
      <c r="F197" s="166" t="str">
        <f t="shared" si="29"/>
        <v/>
      </c>
      <c r="G197" s="68"/>
      <c r="H197" s="39"/>
      <c r="L197" s="39"/>
      <c r="M197" s="39"/>
      <c r="N197" s="70"/>
    </row>
    <row r="198" spans="1:14" x14ac:dyDescent="0.25">
      <c r="A198" s="41" t="s">
        <v>283</v>
      </c>
      <c r="B198" s="58" t="s">
        <v>284</v>
      </c>
      <c r="C198" s="159">
        <v>0</v>
      </c>
      <c r="E198" s="68"/>
      <c r="F198" s="166" t="str">
        <f t="shared" si="29"/>
        <v/>
      </c>
      <c r="G198" s="68"/>
      <c r="H198" s="39"/>
      <c r="L198" s="39"/>
      <c r="M198" s="39"/>
      <c r="N198" s="70"/>
    </row>
    <row r="199" spans="1:14" x14ac:dyDescent="0.25">
      <c r="A199" s="41" t="s">
        <v>285</v>
      </c>
      <c r="B199" s="58" t="s">
        <v>286</v>
      </c>
      <c r="C199" s="159">
        <v>0</v>
      </c>
      <c r="E199" s="68"/>
      <c r="F199" s="166" t="str">
        <f t="shared" si="29"/>
        <v/>
      </c>
      <c r="G199" s="68"/>
      <c r="H199" s="39"/>
      <c r="L199" s="39"/>
      <c r="M199" s="39"/>
      <c r="N199" s="70"/>
    </row>
    <row r="200" spans="1:14" x14ac:dyDescent="0.25">
      <c r="A200" s="41" t="s">
        <v>287</v>
      </c>
      <c r="B200" s="58" t="s">
        <v>12</v>
      </c>
      <c r="C200" s="159">
        <v>0</v>
      </c>
      <c r="E200" s="68"/>
      <c r="F200" s="166" t="str">
        <f t="shared" si="29"/>
        <v/>
      </c>
      <c r="G200" s="68"/>
      <c r="H200" s="39"/>
      <c r="L200" s="39"/>
      <c r="M200" s="39"/>
      <c r="N200" s="70"/>
    </row>
    <row r="201" spans="1:14" x14ac:dyDescent="0.25">
      <c r="A201" s="41" t="s">
        <v>288</v>
      </c>
      <c r="B201" s="58" t="s">
        <v>289</v>
      </c>
      <c r="C201" s="159">
        <v>0</v>
      </c>
      <c r="E201" s="68"/>
      <c r="F201" s="166" t="str">
        <f t="shared" si="29"/>
        <v/>
      </c>
      <c r="G201" s="68"/>
      <c r="H201" s="39"/>
      <c r="L201" s="39"/>
      <c r="M201" s="39"/>
      <c r="N201" s="70"/>
    </row>
    <row r="202" spans="1:14" x14ac:dyDescent="0.25">
      <c r="A202" s="41" t="s">
        <v>290</v>
      </c>
      <c r="B202" s="58" t="s">
        <v>291</v>
      </c>
      <c r="C202" s="159">
        <v>0</v>
      </c>
      <c r="E202" s="68"/>
      <c r="F202" s="166" t="str">
        <f t="shared" si="29"/>
        <v/>
      </c>
      <c r="G202" s="68"/>
      <c r="H202" s="39"/>
      <c r="L202" s="39"/>
      <c r="M202" s="39"/>
      <c r="N202" s="70"/>
    </row>
    <row r="203" spans="1:14" x14ac:dyDescent="0.25">
      <c r="A203" s="41" t="s">
        <v>292</v>
      </c>
      <c r="B203" s="58" t="s">
        <v>293</v>
      </c>
      <c r="C203" s="159">
        <v>0</v>
      </c>
      <c r="E203" s="68"/>
      <c r="F203" s="166" t="str">
        <f t="shared" si="29"/>
        <v/>
      </c>
      <c r="G203" s="68"/>
      <c r="H203" s="39"/>
      <c r="L203" s="39"/>
      <c r="M203" s="39"/>
      <c r="N203" s="70"/>
    </row>
    <row r="204" spans="1:14" x14ac:dyDescent="0.25">
      <c r="A204" s="41" t="s">
        <v>294</v>
      </c>
      <c r="B204" s="58" t="s">
        <v>295</v>
      </c>
      <c r="C204" s="159">
        <v>0</v>
      </c>
      <c r="E204" s="68"/>
      <c r="F204" s="166" t="str">
        <f t="shared" si="29"/>
        <v/>
      </c>
      <c r="G204" s="68"/>
      <c r="H204" s="39"/>
      <c r="L204" s="39"/>
      <c r="M204" s="39"/>
      <c r="N204" s="70"/>
    </row>
    <row r="205" spans="1:14" x14ac:dyDescent="0.25">
      <c r="A205" s="41" t="s">
        <v>296</v>
      </c>
      <c r="B205" s="58" t="s">
        <v>297</v>
      </c>
      <c r="C205" s="159">
        <v>0</v>
      </c>
      <c r="E205" s="68"/>
      <c r="F205" s="166" t="str">
        <f t="shared" si="29"/>
        <v/>
      </c>
      <c r="G205" s="68"/>
      <c r="H205" s="39"/>
      <c r="L205" s="39"/>
      <c r="M205" s="39"/>
      <c r="N205" s="70"/>
    </row>
    <row r="206" spans="1:14" x14ac:dyDescent="0.25">
      <c r="A206" s="41" t="s">
        <v>298</v>
      </c>
      <c r="B206" s="58" t="s">
        <v>108</v>
      </c>
      <c r="C206" s="159">
        <v>0</v>
      </c>
      <c r="E206" s="68"/>
      <c r="F206" s="166" t="str">
        <f t="shared" si="29"/>
        <v/>
      </c>
      <c r="G206" s="68"/>
      <c r="H206" s="39"/>
      <c r="L206" s="39"/>
      <c r="M206" s="39"/>
      <c r="N206" s="70"/>
    </row>
    <row r="207" spans="1:14" x14ac:dyDescent="0.25">
      <c r="A207" s="41" t="s">
        <v>299</v>
      </c>
      <c r="B207" s="67" t="s">
        <v>300</v>
      </c>
      <c r="C207" s="159">
        <v>0</v>
      </c>
      <c r="E207" s="68"/>
      <c r="F207" s="166"/>
      <c r="G207" s="68"/>
      <c r="H207" s="39"/>
      <c r="L207" s="39"/>
      <c r="M207" s="39"/>
      <c r="N207" s="70"/>
    </row>
    <row r="208" spans="1:14" x14ac:dyDescent="0.25">
      <c r="A208" s="41" t="s">
        <v>301</v>
      </c>
      <c r="B208" s="74" t="s">
        <v>110</v>
      </c>
      <c r="C208" s="160">
        <f>SUM(C193:C206)</f>
        <v>0</v>
      </c>
      <c r="D208" s="58"/>
      <c r="E208" s="68"/>
      <c r="F208" s="167">
        <f>SUM(F193:F206)</f>
        <v>0</v>
      </c>
      <c r="G208" s="68"/>
      <c r="H208" s="39"/>
      <c r="L208" s="39"/>
      <c r="M208" s="39"/>
      <c r="N208" s="70"/>
    </row>
    <row r="209" spans="1:14" outlineLevel="1" x14ac:dyDescent="0.25">
      <c r="A209" s="41" t="s">
        <v>302</v>
      </c>
      <c r="B209" s="69" t="s">
        <v>112</v>
      </c>
      <c r="C209" s="159"/>
      <c r="E209" s="68"/>
      <c r="F209" s="166" t="str">
        <f>IF($C$208=0,"",IF(C209="[for completion]","",C209/$C$208))</f>
        <v/>
      </c>
      <c r="G209" s="68"/>
      <c r="H209" s="39"/>
      <c r="L209" s="39"/>
      <c r="M209" s="39"/>
      <c r="N209" s="70"/>
    </row>
    <row r="210" spans="1:14" outlineLevel="1" x14ac:dyDescent="0.25">
      <c r="A210" s="41" t="s">
        <v>303</v>
      </c>
      <c r="B210" s="69" t="s">
        <v>112</v>
      </c>
      <c r="C210" s="159"/>
      <c r="E210" s="68"/>
      <c r="F210" s="166" t="str">
        <f t="shared" ref="F210:F215" si="30">IF($C$208=0,"",IF(C210="[for completion]","",C210/$C$208))</f>
        <v/>
      </c>
      <c r="G210" s="68"/>
      <c r="H210" s="39"/>
      <c r="L210" s="39"/>
      <c r="M210" s="39"/>
      <c r="N210" s="70"/>
    </row>
    <row r="211" spans="1:14" outlineLevel="1" x14ac:dyDescent="0.25">
      <c r="A211" s="41" t="s">
        <v>304</v>
      </c>
      <c r="B211" s="69" t="s">
        <v>112</v>
      </c>
      <c r="C211" s="159"/>
      <c r="E211" s="68"/>
      <c r="F211" s="166" t="str">
        <f t="shared" si="30"/>
        <v/>
      </c>
      <c r="G211" s="68"/>
      <c r="H211" s="39"/>
      <c r="L211" s="39"/>
      <c r="M211" s="39"/>
      <c r="N211" s="70"/>
    </row>
    <row r="212" spans="1:14" outlineLevel="1" x14ac:dyDescent="0.25">
      <c r="A212" s="41" t="s">
        <v>305</v>
      </c>
      <c r="B212" s="69" t="s">
        <v>112</v>
      </c>
      <c r="C212" s="159"/>
      <c r="E212" s="68"/>
      <c r="F212" s="166" t="str">
        <f t="shared" si="30"/>
        <v/>
      </c>
      <c r="G212" s="68"/>
      <c r="H212" s="39"/>
      <c r="L212" s="39"/>
      <c r="M212" s="39"/>
      <c r="N212" s="70"/>
    </row>
    <row r="213" spans="1:14" outlineLevel="1" x14ac:dyDescent="0.25">
      <c r="A213" s="41" t="s">
        <v>306</v>
      </c>
      <c r="B213" s="69" t="s">
        <v>112</v>
      </c>
      <c r="C213" s="159"/>
      <c r="E213" s="68"/>
      <c r="F213" s="166" t="str">
        <f t="shared" si="30"/>
        <v/>
      </c>
      <c r="G213" s="68"/>
      <c r="H213" s="39"/>
      <c r="L213" s="39"/>
      <c r="M213" s="39"/>
      <c r="N213" s="70"/>
    </row>
    <row r="214" spans="1:14" outlineLevel="1" x14ac:dyDescent="0.25">
      <c r="A214" s="41" t="s">
        <v>307</v>
      </c>
      <c r="B214" s="69" t="s">
        <v>112</v>
      </c>
      <c r="C214" s="159"/>
      <c r="E214" s="68"/>
      <c r="F214" s="166" t="str">
        <f t="shared" si="30"/>
        <v/>
      </c>
      <c r="G214" s="68"/>
      <c r="H214" s="39"/>
      <c r="L214" s="39"/>
      <c r="M214" s="39"/>
      <c r="N214" s="70"/>
    </row>
    <row r="215" spans="1:14" outlineLevel="1" x14ac:dyDescent="0.25">
      <c r="A215" s="41" t="s">
        <v>308</v>
      </c>
      <c r="B215" s="69" t="s">
        <v>112</v>
      </c>
      <c r="C215" s="159"/>
      <c r="E215" s="68"/>
      <c r="F215" s="166" t="str">
        <f t="shared" si="30"/>
        <v/>
      </c>
      <c r="G215" s="68"/>
      <c r="H215" s="39"/>
      <c r="L215" s="39"/>
      <c r="M215" s="39"/>
      <c r="N215" s="70"/>
    </row>
    <row r="216" spans="1:14" ht="15" customHeight="1" x14ac:dyDescent="0.25">
      <c r="A216" s="60"/>
      <c r="B216" s="61" t="s">
        <v>309</v>
      </c>
      <c r="C216" s="60" t="s">
        <v>76</v>
      </c>
      <c r="D216" s="60"/>
      <c r="E216" s="62"/>
      <c r="F216" s="63" t="s">
        <v>98</v>
      </c>
      <c r="G216" s="63" t="s">
        <v>231</v>
      </c>
      <c r="H216" s="39"/>
      <c r="L216" s="39"/>
      <c r="M216" s="39"/>
      <c r="N216" s="70"/>
    </row>
    <row r="217" spans="1:14" x14ac:dyDescent="0.25">
      <c r="A217" s="41" t="s">
        <v>310</v>
      </c>
      <c r="B217" s="37" t="s">
        <v>311</v>
      </c>
      <c r="C217" s="159">
        <v>0</v>
      </c>
      <c r="E217" s="78"/>
      <c r="F217" s="166">
        <f>IF($C$38=0,"",IF(C217="[for completion]","",IF(C217="","",C217/$C$38)))</f>
        <v>0</v>
      </c>
      <c r="G217" s="166">
        <f>IF($C$39=0,"",IF(C217="[for completion]","",IF(C217="","",C217/$C$39)))</f>
        <v>0</v>
      </c>
      <c r="H217" s="39"/>
      <c r="L217" s="39"/>
      <c r="M217" s="39"/>
      <c r="N217" s="70"/>
    </row>
    <row r="218" spans="1:14" x14ac:dyDescent="0.25">
      <c r="A218" s="41" t="s">
        <v>312</v>
      </c>
      <c r="B218" s="37" t="s">
        <v>313</v>
      </c>
      <c r="C218" s="159">
        <v>0</v>
      </c>
      <c r="E218" s="78"/>
      <c r="F218" s="166">
        <f t="shared" ref="F218:F219" si="31">IF($C$38=0,"",IF(C218="[for completion]","",IF(C218="","",C218/$C$38)))</f>
        <v>0</v>
      </c>
      <c r="G218" s="166">
        <f t="shared" ref="G218:G219" si="32">IF($C$39=0,"",IF(C218="[for completion]","",IF(C218="","",C218/$C$39)))</f>
        <v>0</v>
      </c>
      <c r="H218" s="39"/>
      <c r="L218" s="39"/>
      <c r="M218" s="39"/>
      <c r="N218" s="70"/>
    </row>
    <row r="219" spans="1:14" x14ac:dyDescent="0.25">
      <c r="A219" s="41" t="s">
        <v>314</v>
      </c>
      <c r="B219" s="37" t="s">
        <v>108</v>
      </c>
      <c r="C219" s="159">
        <v>0</v>
      </c>
      <c r="E219" s="78"/>
      <c r="F219" s="166">
        <f t="shared" si="31"/>
        <v>0</v>
      </c>
      <c r="G219" s="166">
        <f t="shared" si="32"/>
        <v>0</v>
      </c>
      <c r="H219" s="39"/>
      <c r="L219" s="39"/>
      <c r="M219" s="39"/>
      <c r="N219" s="70"/>
    </row>
    <row r="220" spans="1:14" x14ac:dyDescent="0.25">
      <c r="A220" s="41" t="s">
        <v>315</v>
      </c>
      <c r="B220" s="74" t="s">
        <v>110</v>
      </c>
      <c r="C220" s="159">
        <f>SUM(C217:C219)</f>
        <v>0</v>
      </c>
      <c r="E220" s="78"/>
      <c r="F220" s="155">
        <f>SUM(F217:F219)</f>
        <v>0</v>
      </c>
      <c r="G220" s="155">
        <f>SUM(G217:G219)</f>
        <v>0</v>
      </c>
      <c r="H220" s="39"/>
      <c r="L220" s="39"/>
      <c r="M220" s="39"/>
      <c r="N220" s="70"/>
    </row>
    <row r="221" spans="1:14" outlineLevel="1" x14ac:dyDescent="0.25">
      <c r="A221" s="41" t="s">
        <v>316</v>
      </c>
      <c r="B221" s="69" t="s">
        <v>112</v>
      </c>
      <c r="C221" s="159"/>
      <c r="E221" s="78"/>
      <c r="F221" s="166" t="str">
        <f t="shared" ref="F221:F227" si="33">IF($C$38=0,"",IF(C221="[for completion]","",IF(C221="","",C221/$C$38)))</f>
        <v/>
      </c>
      <c r="G221" s="166" t="str">
        <f t="shared" ref="G221:G227" si="34">IF($C$39=0,"",IF(C221="[for completion]","",IF(C221="","",C221/$C$39)))</f>
        <v/>
      </c>
      <c r="H221" s="39"/>
      <c r="L221" s="39"/>
      <c r="M221" s="39"/>
      <c r="N221" s="70"/>
    </row>
    <row r="222" spans="1:14" outlineLevel="1" x14ac:dyDescent="0.25">
      <c r="A222" s="41" t="s">
        <v>317</v>
      </c>
      <c r="B222" s="69" t="s">
        <v>112</v>
      </c>
      <c r="C222" s="159"/>
      <c r="E222" s="78"/>
      <c r="F222" s="166" t="str">
        <f t="shared" si="33"/>
        <v/>
      </c>
      <c r="G222" s="166" t="str">
        <f t="shared" si="34"/>
        <v/>
      </c>
      <c r="H222" s="39"/>
      <c r="L222" s="39"/>
      <c r="M222" s="39"/>
      <c r="N222" s="70"/>
    </row>
    <row r="223" spans="1:14" outlineLevel="1" x14ac:dyDescent="0.25">
      <c r="A223" s="41" t="s">
        <v>318</v>
      </c>
      <c r="B223" s="69" t="s">
        <v>112</v>
      </c>
      <c r="C223" s="159"/>
      <c r="E223" s="78"/>
      <c r="F223" s="166" t="str">
        <f t="shared" si="33"/>
        <v/>
      </c>
      <c r="G223" s="166" t="str">
        <f t="shared" si="34"/>
        <v/>
      </c>
      <c r="H223" s="39"/>
      <c r="L223" s="39"/>
      <c r="M223" s="39"/>
      <c r="N223" s="70"/>
    </row>
    <row r="224" spans="1:14" outlineLevel="1" x14ac:dyDescent="0.25">
      <c r="A224" s="41" t="s">
        <v>319</v>
      </c>
      <c r="B224" s="69" t="s">
        <v>112</v>
      </c>
      <c r="C224" s="159"/>
      <c r="E224" s="78"/>
      <c r="F224" s="166" t="str">
        <f t="shared" si="33"/>
        <v/>
      </c>
      <c r="G224" s="166" t="str">
        <f t="shared" si="34"/>
        <v/>
      </c>
      <c r="H224" s="39"/>
      <c r="L224" s="39"/>
      <c r="M224" s="39"/>
      <c r="N224" s="70"/>
    </row>
    <row r="225" spans="1:14" outlineLevel="1" x14ac:dyDescent="0.25">
      <c r="A225" s="41" t="s">
        <v>320</v>
      </c>
      <c r="B225" s="69" t="s">
        <v>112</v>
      </c>
      <c r="C225" s="159"/>
      <c r="E225" s="78"/>
      <c r="F225" s="166" t="str">
        <f t="shared" si="33"/>
        <v/>
      </c>
      <c r="G225" s="166" t="str">
        <f t="shared" si="34"/>
        <v/>
      </c>
      <c r="H225" s="39"/>
      <c r="L225" s="39"/>
      <c r="M225" s="39"/>
    </row>
    <row r="226" spans="1:14" outlineLevel="1" x14ac:dyDescent="0.25">
      <c r="A226" s="41" t="s">
        <v>321</v>
      </c>
      <c r="B226" s="69" t="s">
        <v>112</v>
      </c>
      <c r="C226" s="159"/>
      <c r="E226" s="58"/>
      <c r="F226" s="166" t="str">
        <f t="shared" si="33"/>
        <v/>
      </c>
      <c r="G226" s="166" t="str">
        <f t="shared" si="34"/>
        <v/>
      </c>
      <c r="H226" s="39"/>
      <c r="L226" s="39"/>
      <c r="M226" s="39"/>
    </row>
    <row r="227" spans="1:14" outlineLevel="1" x14ac:dyDescent="0.25">
      <c r="A227" s="41" t="s">
        <v>322</v>
      </c>
      <c r="B227" s="69" t="s">
        <v>112</v>
      </c>
      <c r="C227" s="159"/>
      <c r="E227" s="78"/>
      <c r="F227" s="166" t="str">
        <f t="shared" si="33"/>
        <v/>
      </c>
      <c r="G227" s="166" t="str">
        <f t="shared" si="34"/>
        <v/>
      </c>
      <c r="H227" s="39"/>
      <c r="L227" s="39"/>
      <c r="M227" s="39"/>
    </row>
    <row r="228" spans="1:14" ht="15" customHeight="1" x14ac:dyDescent="0.25">
      <c r="A228" s="60"/>
      <c r="B228" s="61" t="s">
        <v>323</v>
      </c>
      <c r="C228" s="60"/>
      <c r="D228" s="60"/>
      <c r="E228" s="62"/>
      <c r="F228" s="63"/>
      <c r="G228" s="63"/>
      <c r="H228" s="39"/>
      <c r="L228" s="39"/>
      <c r="M228" s="39"/>
    </row>
    <row r="229" spans="1:14" ht="30" x14ac:dyDescent="0.25">
      <c r="A229" s="41" t="s">
        <v>324</v>
      </c>
      <c r="B229" s="58" t="s">
        <v>325</v>
      </c>
      <c r="C229" s="119" t="s">
        <v>1341</v>
      </c>
      <c r="H229" s="39"/>
      <c r="L229" s="39"/>
      <c r="M229" s="39"/>
    </row>
    <row r="230" spans="1:14" ht="15" customHeight="1" x14ac:dyDescent="0.25">
      <c r="A230" s="60"/>
      <c r="B230" s="61" t="s">
        <v>326</v>
      </c>
      <c r="C230" s="60"/>
      <c r="D230" s="60"/>
      <c r="E230" s="62"/>
      <c r="F230" s="63"/>
      <c r="G230" s="63"/>
      <c r="H230" s="39"/>
      <c r="L230" s="39"/>
      <c r="M230" s="39"/>
    </row>
    <row r="231" spans="1:14" x14ac:dyDescent="0.25">
      <c r="A231" s="41" t="s">
        <v>11</v>
      </c>
      <c r="B231" s="41" t="s">
        <v>1147</v>
      </c>
      <c r="C231" s="159" t="s">
        <v>1508</v>
      </c>
      <c r="E231" s="58"/>
      <c r="H231" s="39"/>
      <c r="L231" s="39"/>
      <c r="M231" s="39"/>
    </row>
    <row r="232" spans="1:14" x14ac:dyDescent="0.25">
      <c r="A232" s="41" t="s">
        <v>327</v>
      </c>
      <c r="B232" s="81" t="s">
        <v>328</v>
      </c>
      <c r="C232" s="159" t="s">
        <v>1508</v>
      </c>
      <c r="E232" s="58"/>
      <c r="H232" s="39"/>
      <c r="L232" s="39"/>
      <c r="M232" s="39"/>
    </row>
    <row r="233" spans="1:14" x14ac:dyDescent="0.25">
      <c r="A233" s="41" t="s">
        <v>329</v>
      </c>
      <c r="B233" s="81" t="s">
        <v>330</v>
      </c>
      <c r="C233" s="159" t="s">
        <v>1508</v>
      </c>
      <c r="E233" s="58"/>
      <c r="H233" s="39"/>
      <c r="L233" s="39"/>
      <c r="M233" s="39"/>
    </row>
    <row r="234" spans="1:14" outlineLevel="1" x14ac:dyDescent="0.25">
      <c r="A234" s="41" t="s">
        <v>331</v>
      </c>
      <c r="B234" s="56" t="s">
        <v>332</v>
      </c>
      <c r="C234" s="160"/>
      <c r="D234" s="58"/>
      <c r="E234" s="58"/>
      <c r="H234" s="39"/>
      <c r="L234" s="39"/>
      <c r="M234" s="39"/>
    </row>
    <row r="235" spans="1:14" outlineLevel="1" x14ac:dyDescent="0.25">
      <c r="A235" s="41" t="s">
        <v>333</v>
      </c>
      <c r="B235" s="56" t="s">
        <v>334</v>
      </c>
      <c r="C235" s="160"/>
      <c r="D235" s="58"/>
      <c r="E235" s="58"/>
      <c r="H235" s="39"/>
      <c r="L235" s="39"/>
      <c r="M235" s="39"/>
    </row>
    <row r="236" spans="1:14" outlineLevel="1" x14ac:dyDescent="0.25">
      <c r="A236" s="41" t="s">
        <v>335</v>
      </c>
      <c r="B236" s="56" t="s">
        <v>336</v>
      </c>
      <c r="C236" s="160"/>
      <c r="D236" s="58"/>
      <c r="E236" s="58"/>
      <c r="H236" s="39"/>
      <c r="L236" s="39"/>
      <c r="M236" s="39"/>
    </row>
    <row r="237" spans="1:14" outlineLevel="1" x14ac:dyDescent="0.25">
      <c r="A237" s="41" t="s">
        <v>337</v>
      </c>
      <c r="C237" s="58"/>
      <c r="D237" s="58"/>
      <c r="E237" s="58"/>
      <c r="H237" s="39"/>
      <c r="L237" s="39"/>
      <c r="M237" s="39"/>
    </row>
    <row r="238" spans="1:14" outlineLevel="1" x14ac:dyDescent="0.25">
      <c r="A238" s="41" t="s">
        <v>338</v>
      </c>
      <c r="C238" s="58"/>
      <c r="D238" s="58"/>
      <c r="E238" s="58"/>
      <c r="H238" s="39"/>
      <c r="L238" s="39"/>
      <c r="M238" s="39"/>
    </row>
    <row r="239" spans="1:14" outlineLevel="1" x14ac:dyDescent="0.25">
      <c r="A239" s="41" t="s">
        <v>339</v>
      </c>
      <c r="D239"/>
      <c r="E239"/>
      <c r="F239"/>
      <c r="G239"/>
      <c r="H239" s="39"/>
      <c r="K239" s="82"/>
      <c r="L239" s="82"/>
      <c r="M239" s="82"/>
      <c r="N239" s="82"/>
    </row>
    <row r="240" spans="1:14" outlineLevel="1" x14ac:dyDescent="0.25">
      <c r="A240" s="41" t="s">
        <v>340</v>
      </c>
      <c r="D240"/>
      <c r="E240"/>
      <c r="F240"/>
      <c r="G240"/>
      <c r="H240" s="39"/>
      <c r="K240" s="82"/>
      <c r="L240" s="82"/>
      <c r="M240" s="82"/>
      <c r="N240" s="82"/>
    </row>
    <row r="241" spans="1:14" outlineLevel="1" x14ac:dyDescent="0.25">
      <c r="A241" s="41" t="s">
        <v>341</v>
      </c>
      <c r="D241"/>
      <c r="E241"/>
      <c r="F241"/>
      <c r="G241"/>
      <c r="H241" s="39"/>
      <c r="K241" s="82"/>
      <c r="L241" s="82"/>
      <c r="M241" s="82"/>
      <c r="N241" s="82"/>
    </row>
    <row r="242" spans="1:14" outlineLevel="1" x14ac:dyDescent="0.25">
      <c r="A242" s="41" t="s">
        <v>342</v>
      </c>
      <c r="D242"/>
      <c r="E242"/>
      <c r="F242"/>
      <c r="G242"/>
      <c r="H242" s="39"/>
      <c r="K242" s="82"/>
      <c r="L242" s="82"/>
      <c r="M242" s="82"/>
      <c r="N242" s="82"/>
    </row>
    <row r="243" spans="1:14" outlineLevel="1" x14ac:dyDescent="0.25">
      <c r="A243" s="41" t="s">
        <v>343</v>
      </c>
      <c r="D243"/>
      <c r="E243"/>
      <c r="F243"/>
      <c r="G243"/>
      <c r="H243" s="39"/>
      <c r="K243" s="82"/>
      <c r="L243" s="82"/>
      <c r="M243" s="82"/>
      <c r="N243" s="82"/>
    </row>
    <row r="244" spans="1:14" outlineLevel="1" x14ac:dyDescent="0.25">
      <c r="A244" s="41" t="s">
        <v>344</v>
      </c>
      <c r="D244"/>
      <c r="E244"/>
      <c r="F244"/>
      <c r="G244"/>
      <c r="H244" s="39"/>
      <c r="K244" s="82"/>
      <c r="L244" s="82"/>
      <c r="M244" s="82"/>
      <c r="N244" s="82"/>
    </row>
    <row r="245" spans="1:14" outlineLevel="1" x14ac:dyDescent="0.25">
      <c r="A245" s="41" t="s">
        <v>345</v>
      </c>
      <c r="D245"/>
      <c r="E245"/>
      <c r="F245"/>
      <c r="G245"/>
      <c r="H245" s="39"/>
      <c r="K245" s="82"/>
      <c r="L245" s="82"/>
      <c r="M245" s="82"/>
      <c r="N245" s="82"/>
    </row>
    <row r="246" spans="1:14" outlineLevel="1" x14ac:dyDescent="0.25">
      <c r="A246" s="41" t="s">
        <v>346</v>
      </c>
      <c r="D246"/>
      <c r="E246"/>
      <c r="F246"/>
      <c r="G246"/>
      <c r="H246" s="39"/>
      <c r="K246" s="82"/>
      <c r="L246" s="82"/>
      <c r="M246" s="82"/>
      <c r="N246" s="82"/>
    </row>
    <row r="247" spans="1:14" outlineLevel="1" x14ac:dyDescent="0.25">
      <c r="A247" s="41" t="s">
        <v>347</v>
      </c>
      <c r="D247"/>
      <c r="E247"/>
      <c r="F247"/>
      <c r="G247"/>
      <c r="H247" s="39"/>
      <c r="K247" s="82"/>
      <c r="L247" s="82"/>
      <c r="M247" s="82"/>
      <c r="N247" s="82"/>
    </row>
    <row r="248" spans="1:14" outlineLevel="1" x14ac:dyDescent="0.25">
      <c r="A248" s="41" t="s">
        <v>348</v>
      </c>
      <c r="D248"/>
      <c r="E248"/>
      <c r="F248"/>
      <c r="G248"/>
      <c r="H248" s="39"/>
      <c r="K248" s="82"/>
      <c r="L248" s="82"/>
      <c r="M248" s="82"/>
      <c r="N248" s="82"/>
    </row>
    <row r="249" spans="1:14" outlineLevel="1" x14ac:dyDescent="0.25">
      <c r="A249" s="41" t="s">
        <v>349</v>
      </c>
      <c r="D249"/>
      <c r="E249"/>
      <c r="F249"/>
      <c r="G249"/>
      <c r="H249" s="39"/>
      <c r="K249" s="82"/>
      <c r="L249" s="82"/>
      <c r="M249" s="82"/>
      <c r="N249" s="82"/>
    </row>
    <row r="250" spans="1:14" outlineLevel="1" x14ac:dyDescent="0.25">
      <c r="A250" s="41" t="s">
        <v>350</v>
      </c>
      <c r="D250"/>
      <c r="E250"/>
      <c r="F250"/>
      <c r="G250"/>
      <c r="H250" s="39"/>
      <c r="K250" s="82"/>
      <c r="L250" s="82"/>
      <c r="M250" s="82"/>
      <c r="N250" s="82"/>
    </row>
    <row r="251" spans="1:14" outlineLevel="1" x14ac:dyDescent="0.25">
      <c r="A251" s="41" t="s">
        <v>351</v>
      </c>
      <c r="D251"/>
      <c r="E251"/>
      <c r="F251"/>
      <c r="G251"/>
      <c r="H251" s="39"/>
      <c r="K251" s="82"/>
      <c r="L251" s="82"/>
      <c r="M251" s="82"/>
      <c r="N251" s="82"/>
    </row>
    <row r="252" spans="1:14" outlineLevel="1" x14ac:dyDescent="0.25">
      <c r="A252" s="41" t="s">
        <v>352</v>
      </c>
      <c r="D252"/>
      <c r="E252"/>
      <c r="F252"/>
      <c r="G252"/>
      <c r="H252" s="39"/>
      <c r="K252" s="82"/>
      <c r="L252" s="82"/>
      <c r="M252" s="82"/>
      <c r="N252" s="82"/>
    </row>
    <row r="253" spans="1:14" outlineLevel="1" x14ac:dyDescent="0.25">
      <c r="A253" s="41" t="s">
        <v>353</v>
      </c>
      <c r="D253"/>
      <c r="E253"/>
      <c r="F253"/>
      <c r="G253"/>
      <c r="H253" s="39"/>
      <c r="K253" s="82"/>
      <c r="L253" s="82"/>
      <c r="M253" s="82"/>
      <c r="N253" s="82"/>
    </row>
    <row r="254" spans="1:14" outlineLevel="1" x14ac:dyDescent="0.25">
      <c r="A254" s="41" t="s">
        <v>354</v>
      </c>
      <c r="D254"/>
      <c r="E254"/>
      <c r="F254"/>
      <c r="G254"/>
      <c r="H254" s="39"/>
      <c r="K254" s="82"/>
      <c r="L254" s="82"/>
      <c r="M254" s="82"/>
      <c r="N254" s="82"/>
    </row>
    <row r="255" spans="1:14" outlineLevel="1" x14ac:dyDescent="0.25">
      <c r="A255" s="41" t="s">
        <v>355</v>
      </c>
      <c r="D255"/>
      <c r="E255"/>
      <c r="F255"/>
      <c r="G255"/>
      <c r="H255" s="39"/>
      <c r="K255" s="82"/>
      <c r="L255" s="82"/>
      <c r="M255" s="82"/>
      <c r="N255" s="82"/>
    </row>
    <row r="256" spans="1:14" outlineLevel="1" x14ac:dyDescent="0.25">
      <c r="A256" s="41" t="s">
        <v>356</v>
      </c>
      <c r="D256"/>
      <c r="E256"/>
      <c r="F256"/>
      <c r="G256"/>
      <c r="H256" s="39"/>
      <c r="K256" s="82"/>
      <c r="L256" s="82"/>
      <c r="M256" s="82"/>
      <c r="N256" s="82"/>
    </row>
    <row r="257" spans="1:14" outlineLevel="1" x14ac:dyDescent="0.25">
      <c r="A257" s="41" t="s">
        <v>357</v>
      </c>
      <c r="D257"/>
      <c r="E257"/>
      <c r="F257"/>
      <c r="G257"/>
      <c r="H257" s="39"/>
      <c r="K257" s="82"/>
      <c r="L257" s="82"/>
      <c r="M257" s="82"/>
      <c r="N257" s="82"/>
    </row>
    <row r="258" spans="1:14" outlineLevel="1" x14ac:dyDescent="0.25">
      <c r="A258" s="41" t="s">
        <v>358</v>
      </c>
      <c r="D258"/>
      <c r="E258"/>
      <c r="F258"/>
      <c r="G258"/>
      <c r="H258" s="39"/>
      <c r="K258" s="82"/>
      <c r="L258" s="82"/>
      <c r="M258" s="82"/>
      <c r="N258" s="82"/>
    </row>
    <row r="259" spans="1:14" outlineLevel="1" x14ac:dyDescent="0.25">
      <c r="A259" s="41" t="s">
        <v>359</v>
      </c>
      <c r="D259"/>
      <c r="E259"/>
      <c r="F259"/>
      <c r="G259"/>
      <c r="H259" s="39"/>
      <c r="K259" s="82"/>
      <c r="L259" s="82"/>
      <c r="M259" s="82"/>
      <c r="N259" s="82"/>
    </row>
    <row r="260" spans="1:14" outlineLevel="1" x14ac:dyDescent="0.25">
      <c r="A260" s="41" t="s">
        <v>360</v>
      </c>
      <c r="D260"/>
      <c r="E260"/>
      <c r="F260"/>
      <c r="G260"/>
      <c r="H260" s="39"/>
      <c r="K260" s="82"/>
      <c r="L260" s="82"/>
      <c r="M260" s="82"/>
      <c r="N260" s="82"/>
    </row>
    <row r="261" spans="1:14" outlineLevel="1" x14ac:dyDescent="0.25">
      <c r="A261" s="41" t="s">
        <v>361</v>
      </c>
      <c r="D261"/>
      <c r="E261"/>
      <c r="F261"/>
      <c r="G261"/>
      <c r="H261" s="39"/>
      <c r="K261" s="82"/>
      <c r="L261" s="82"/>
      <c r="M261" s="82"/>
      <c r="N261" s="82"/>
    </row>
    <row r="262" spans="1:14" outlineLevel="1" x14ac:dyDescent="0.25">
      <c r="A262" s="41" t="s">
        <v>362</v>
      </c>
      <c r="D262"/>
      <c r="E262"/>
      <c r="F262"/>
      <c r="G262"/>
      <c r="H262" s="39"/>
      <c r="K262" s="82"/>
      <c r="L262" s="82"/>
      <c r="M262" s="82"/>
      <c r="N262" s="82"/>
    </row>
    <row r="263" spans="1:14" outlineLevel="1" x14ac:dyDescent="0.25">
      <c r="A263" s="41" t="s">
        <v>363</v>
      </c>
      <c r="D263"/>
      <c r="E263"/>
      <c r="F263"/>
      <c r="G263"/>
      <c r="H263" s="39"/>
      <c r="K263" s="82"/>
      <c r="L263" s="82"/>
      <c r="M263" s="82"/>
      <c r="N263" s="82"/>
    </row>
    <row r="264" spans="1:14" outlineLevel="1" x14ac:dyDescent="0.25">
      <c r="A264" s="41" t="s">
        <v>364</v>
      </c>
      <c r="D264"/>
      <c r="E264"/>
      <c r="F264"/>
      <c r="G264"/>
      <c r="H264" s="39"/>
      <c r="K264" s="82"/>
      <c r="L264" s="82"/>
      <c r="M264" s="82"/>
      <c r="N264" s="82"/>
    </row>
    <row r="265" spans="1:14" outlineLevel="1" x14ac:dyDescent="0.25">
      <c r="A265" s="41" t="s">
        <v>365</v>
      </c>
      <c r="D265"/>
      <c r="E265"/>
      <c r="F265"/>
      <c r="G265"/>
      <c r="H265" s="39"/>
      <c r="K265" s="82"/>
      <c r="L265" s="82"/>
      <c r="M265" s="82"/>
      <c r="N265" s="82"/>
    </row>
    <row r="266" spans="1:14" outlineLevel="1" x14ac:dyDescent="0.25">
      <c r="A266" s="41" t="s">
        <v>366</v>
      </c>
      <c r="D266"/>
      <c r="E266"/>
      <c r="F266"/>
      <c r="G266"/>
      <c r="H266" s="39"/>
      <c r="K266" s="82"/>
      <c r="L266" s="82"/>
      <c r="M266" s="82"/>
      <c r="N266" s="82"/>
    </row>
    <row r="267" spans="1:14" outlineLevel="1" x14ac:dyDescent="0.25">
      <c r="A267" s="41" t="s">
        <v>367</v>
      </c>
      <c r="D267"/>
      <c r="E267"/>
      <c r="F267"/>
      <c r="G267"/>
      <c r="H267" s="39"/>
      <c r="K267" s="82"/>
      <c r="L267" s="82"/>
      <c r="M267" s="82"/>
      <c r="N267" s="82"/>
    </row>
    <row r="268" spans="1:14" outlineLevel="1" x14ac:dyDescent="0.25">
      <c r="A268" s="41" t="s">
        <v>368</v>
      </c>
      <c r="D268"/>
      <c r="E268"/>
      <c r="F268"/>
      <c r="G268"/>
      <c r="H268" s="39"/>
      <c r="K268" s="82"/>
      <c r="L268" s="82"/>
      <c r="M268" s="82"/>
      <c r="N268" s="82"/>
    </row>
    <row r="269" spans="1:14" outlineLevel="1" x14ac:dyDescent="0.25">
      <c r="A269" s="41" t="s">
        <v>369</v>
      </c>
      <c r="D269"/>
      <c r="E269"/>
      <c r="F269"/>
      <c r="G269"/>
      <c r="H269" s="39"/>
      <c r="K269" s="82"/>
      <c r="L269" s="82"/>
      <c r="M269" s="82"/>
      <c r="N269" s="82"/>
    </row>
    <row r="270" spans="1:14" outlineLevel="1" x14ac:dyDescent="0.25">
      <c r="A270" s="41" t="s">
        <v>370</v>
      </c>
      <c r="D270"/>
      <c r="E270"/>
      <c r="F270"/>
      <c r="G270"/>
      <c r="H270" s="39"/>
      <c r="K270" s="82"/>
      <c r="L270" s="82"/>
      <c r="M270" s="82"/>
      <c r="N270" s="82"/>
    </row>
    <row r="271" spans="1:14" outlineLevel="1" x14ac:dyDescent="0.25">
      <c r="A271" s="41" t="s">
        <v>371</v>
      </c>
      <c r="D271"/>
      <c r="E271"/>
      <c r="F271"/>
      <c r="G271"/>
      <c r="H271" s="39"/>
      <c r="K271" s="82"/>
      <c r="L271" s="82"/>
      <c r="M271" s="82"/>
      <c r="N271" s="82"/>
    </row>
    <row r="272" spans="1:14" outlineLevel="1" x14ac:dyDescent="0.25">
      <c r="A272" s="41" t="s">
        <v>372</v>
      </c>
      <c r="D272"/>
      <c r="E272"/>
      <c r="F272"/>
      <c r="G272"/>
      <c r="H272" s="39"/>
      <c r="K272" s="82"/>
      <c r="L272" s="82"/>
      <c r="M272" s="82"/>
      <c r="N272" s="82"/>
    </row>
    <row r="273" spans="1:14" outlineLevel="1" x14ac:dyDescent="0.25">
      <c r="A273" s="41" t="s">
        <v>373</v>
      </c>
      <c r="D273"/>
      <c r="E273"/>
      <c r="F273"/>
      <c r="G273"/>
      <c r="H273" s="39"/>
      <c r="K273" s="82"/>
      <c r="L273" s="82"/>
      <c r="M273" s="82"/>
      <c r="N273" s="82"/>
    </row>
    <row r="274" spans="1:14" outlineLevel="1" x14ac:dyDescent="0.25">
      <c r="A274" s="41" t="s">
        <v>374</v>
      </c>
      <c r="D274"/>
      <c r="E274"/>
      <c r="F274"/>
      <c r="G274"/>
      <c r="H274" s="39"/>
      <c r="K274" s="82"/>
      <c r="L274" s="82"/>
      <c r="M274" s="82"/>
      <c r="N274" s="82"/>
    </row>
    <row r="275" spans="1:14" outlineLevel="1" x14ac:dyDescent="0.25">
      <c r="A275" s="41" t="s">
        <v>375</v>
      </c>
      <c r="D275"/>
      <c r="E275"/>
      <c r="F275"/>
      <c r="G275"/>
      <c r="H275" s="39"/>
      <c r="K275" s="82"/>
      <c r="L275" s="82"/>
      <c r="M275" s="82"/>
      <c r="N275" s="82"/>
    </row>
    <row r="276" spans="1:14" outlineLevel="1" x14ac:dyDescent="0.25">
      <c r="A276" s="41" t="s">
        <v>376</v>
      </c>
      <c r="D276"/>
      <c r="E276"/>
      <c r="F276"/>
      <c r="G276"/>
      <c r="H276" s="39"/>
      <c r="K276" s="82"/>
      <c r="L276" s="82"/>
      <c r="M276" s="82"/>
      <c r="N276" s="82"/>
    </row>
    <row r="277" spans="1:14" outlineLevel="1" x14ac:dyDescent="0.25">
      <c r="A277" s="41" t="s">
        <v>377</v>
      </c>
      <c r="D277"/>
      <c r="E277"/>
      <c r="F277"/>
      <c r="G277"/>
      <c r="H277" s="39"/>
      <c r="K277" s="82"/>
      <c r="L277" s="82"/>
      <c r="M277" s="82"/>
      <c r="N277" s="82"/>
    </row>
    <row r="278" spans="1:14" outlineLevel="1" x14ac:dyDescent="0.25">
      <c r="A278" s="41" t="s">
        <v>378</v>
      </c>
      <c r="D278"/>
      <c r="E278"/>
      <c r="F278"/>
      <c r="G278"/>
      <c r="H278" s="39"/>
      <c r="K278" s="82"/>
      <c r="L278" s="82"/>
      <c r="M278" s="82"/>
      <c r="N278" s="82"/>
    </row>
    <row r="279" spans="1:14" outlineLevel="1" x14ac:dyDescent="0.25">
      <c r="A279" s="41" t="s">
        <v>379</v>
      </c>
      <c r="D279"/>
      <c r="E279"/>
      <c r="F279"/>
      <c r="G279"/>
      <c r="H279" s="39"/>
      <c r="K279" s="82"/>
      <c r="L279" s="82"/>
      <c r="M279" s="82"/>
      <c r="N279" s="82"/>
    </row>
    <row r="280" spans="1:14" outlineLevel="1" x14ac:dyDescent="0.25">
      <c r="A280" s="41" t="s">
        <v>380</v>
      </c>
      <c r="D280"/>
      <c r="E280"/>
      <c r="F280"/>
      <c r="G280"/>
      <c r="H280" s="39"/>
      <c r="K280" s="82"/>
      <c r="L280" s="82"/>
      <c r="M280" s="82"/>
      <c r="N280" s="82"/>
    </row>
    <row r="281" spans="1:14" outlineLevel="1" x14ac:dyDescent="0.25">
      <c r="A281" s="41" t="s">
        <v>381</v>
      </c>
      <c r="D281"/>
      <c r="E281"/>
      <c r="F281"/>
      <c r="G281"/>
      <c r="H281" s="39"/>
      <c r="K281" s="82"/>
      <c r="L281" s="82"/>
      <c r="M281" s="82"/>
      <c r="N281" s="82"/>
    </row>
    <row r="282" spans="1:14" outlineLevel="1" x14ac:dyDescent="0.25">
      <c r="A282" s="41" t="s">
        <v>382</v>
      </c>
      <c r="D282"/>
      <c r="E282"/>
      <c r="F282"/>
      <c r="G282"/>
      <c r="H282" s="39"/>
      <c r="K282" s="82"/>
      <c r="L282" s="82"/>
      <c r="M282" s="82"/>
      <c r="N282" s="82"/>
    </row>
    <row r="283" spans="1:14" outlineLevel="1" x14ac:dyDescent="0.25">
      <c r="A283" s="41" t="s">
        <v>383</v>
      </c>
      <c r="D283"/>
      <c r="E283"/>
      <c r="F283"/>
      <c r="G283"/>
      <c r="H283" s="39"/>
      <c r="K283" s="82"/>
      <c r="L283" s="82"/>
      <c r="M283" s="82"/>
      <c r="N283" s="82"/>
    </row>
    <row r="284" spans="1:14" outlineLevel="1" x14ac:dyDescent="0.25">
      <c r="A284" s="41" t="s">
        <v>384</v>
      </c>
      <c r="D284"/>
      <c r="E284"/>
      <c r="F284"/>
      <c r="G284"/>
      <c r="H284" s="39"/>
      <c r="K284" s="82"/>
      <c r="L284" s="82"/>
      <c r="M284" s="82"/>
      <c r="N284" s="82"/>
    </row>
    <row r="285" spans="1:14" ht="37.5" x14ac:dyDescent="0.25">
      <c r="A285" s="52"/>
      <c r="B285" s="52" t="s">
        <v>385</v>
      </c>
      <c r="C285" s="52" t="s">
        <v>1</v>
      </c>
      <c r="D285" s="52" t="s">
        <v>1</v>
      </c>
      <c r="E285" s="52"/>
      <c r="F285" s="53"/>
      <c r="G285" s="54"/>
      <c r="H285" s="39"/>
      <c r="I285" s="45"/>
      <c r="J285" s="45"/>
      <c r="K285" s="45"/>
      <c r="L285" s="45"/>
      <c r="M285" s="47"/>
    </row>
    <row r="286" spans="1:14" ht="18.75" x14ac:dyDescent="0.25">
      <c r="A286" s="83" t="s">
        <v>386</v>
      </c>
      <c r="B286" s="84"/>
      <c r="C286" s="84"/>
      <c r="D286" s="84"/>
      <c r="E286" s="84"/>
      <c r="F286" s="85"/>
      <c r="G286" s="84"/>
      <c r="H286" s="39"/>
      <c r="I286" s="45"/>
      <c r="J286" s="45"/>
      <c r="K286" s="45"/>
      <c r="L286" s="45"/>
      <c r="M286" s="47"/>
    </row>
    <row r="287" spans="1:14" ht="18.75" x14ac:dyDescent="0.25">
      <c r="A287" s="83" t="s">
        <v>387</v>
      </c>
      <c r="B287" s="84"/>
      <c r="C287" s="84"/>
      <c r="D287" s="84"/>
      <c r="E287" s="84"/>
      <c r="F287" s="85"/>
      <c r="G287" s="84"/>
      <c r="H287" s="39"/>
      <c r="I287" s="45"/>
      <c r="J287" s="45"/>
      <c r="K287" s="45"/>
      <c r="L287" s="45"/>
      <c r="M287" s="47"/>
    </row>
    <row r="288" spans="1:14" x14ac:dyDescent="0.25">
      <c r="A288" s="41" t="s">
        <v>388</v>
      </c>
      <c r="B288" s="56" t="s">
        <v>389</v>
      </c>
      <c r="C288" s="86">
        <f>ROW(B38)</f>
        <v>38</v>
      </c>
      <c r="D288" s="77"/>
      <c r="E288" s="77"/>
      <c r="F288" s="77"/>
      <c r="G288" s="77"/>
      <c r="H288" s="39"/>
      <c r="I288" s="56"/>
      <c r="J288" s="86"/>
      <c r="L288" s="77"/>
      <c r="M288" s="77"/>
      <c r="N288" s="77"/>
    </row>
    <row r="289" spans="1:14" x14ac:dyDescent="0.25">
      <c r="A289" s="41" t="s">
        <v>390</v>
      </c>
      <c r="B289" s="56" t="s">
        <v>391</v>
      </c>
      <c r="C289" s="86">
        <f>ROW(B39)</f>
        <v>39</v>
      </c>
      <c r="E289" s="77"/>
      <c r="F289" s="77"/>
      <c r="H289" s="39"/>
      <c r="I289" s="56"/>
      <c r="J289" s="86"/>
      <c r="L289" s="77"/>
      <c r="M289" s="77"/>
    </row>
    <row r="290" spans="1:14" x14ac:dyDescent="0.25">
      <c r="A290" s="41" t="s">
        <v>392</v>
      </c>
      <c r="B290" s="56" t="s">
        <v>393</v>
      </c>
      <c r="C290" s="86" t="str">
        <f ca="1">IF(ISREF(INDIRECT("'B1. HTT Mortgage Assets'!A1")),ROW('B1. HTT Mortgage Assets'!B43)&amp;" for Mortgage Assets","")</f>
        <v>43 for Mortgage Assets</v>
      </c>
      <c r="D290" s="86" t="str">
        <f ca="1">IF(ISREF(INDIRECT("'B2. HTT Public Sector Assets'!A1")),ROW(#REF!)&amp; " for Public Sector Assets","")</f>
        <v/>
      </c>
      <c r="E290" s="87"/>
      <c r="F290" s="77"/>
      <c r="G290" s="87"/>
      <c r="H290" s="39"/>
      <c r="I290" s="56"/>
      <c r="J290" s="86"/>
      <c r="K290" s="86"/>
      <c r="L290" s="87"/>
      <c r="M290" s="77"/>
      <c r="N290" s="87"/>
    </row>
    <row r="291" spans="1:14" x14ac:dyDescent="0.25">
      <c r="A291" s="41" t="s">
        <v>394</v>
      </c>
      <c r="B291" s="56" t="s">
        <v>395</v>
      </c>
      <c r="C291" s="86">
        <f>ROW(B52)</f>
        <v>52</v>
      </c>
      <c r="H291" s="39"/>
      <c r="I291" s="56"/>
      <c r="J291" s="86"/>
    </row>
    <row r="292" spans="1:14" x14ac:dyDescent="0.25">
      <c r="A292" s="41" t="s">
        <v>396</v>
      </c>
      <c r="B292" s="56" t="s">
        <v>397</v>
      </c>
      <c r="C292" s="88" t="str">
        <f ca="1">IF(ISREF(INDIRECT("'B1. HTT Mortgage Assets'!A1")),ROW('B1. HTT Mortgage Assets'!B186)&amp;" for Residential Mortgage Assets","")</f>
        <v>186 for Residential Mortgage Assets</v>
      </c>
      <c r="D292" s="86" t="str">
        <f ca="1">IF(ISREF(INDIRECT("'B1. HTT Mortgage Assets'!A1")),ROW('B1. HTT Mortgage Assets'!B287 )&amp; " for Commercial Mortgage Assets","")</f>
        <v>287 for Commercial Mortgage Assets</v>
      </c>
      <c r="E292" s="87"/>
      <c r="F292" s="86" t="str">
        <f ca="1">IF(ISREF(INDIRECT("'B2. HTT Public Sector Assets'!A1")),ROW(#REF!)&amp; " for Public Sector Assets","")</f>
        <v/>
      </c>
      <c r="G292" s="87"/>
      <c r="H292" s="39"/>
      <c r="I292" s="56"/>
      <c r="J292" s="82"/>
      <c r="K292" s="86"/>
      <c r="L292" s="87"/>
      <c r="N292" s="87"/>
    </row>
    <row r="293" spans="1:14" x14ac:dyDescent="0.25">
      <c r="A293" s="41" t="s">
        <v>398</v>
      </c>
      <c r="B293" s="56" t="s">
        <v>399</v>
      </c>
      <c r="C293" s="86" t="str">
        <f ca="1">IF(ISREF(INDIRECT("'B1. HTT Mortgage Assets'!A1")),ROW('B1. HTT Mortgage Assets'!B149)&amp;" for Mortgage Assets","")</f>
        <v>149 for Mortgage Assets</v>
      </c>
      <c r="D293" s="86" t="str">
        <f ca="1">IF(ISREF(INDIRECT("'B2. HTT Public Sector Assets'!A1")),ROW(#REF!)&amp;" for Public Sector Assets","")</f>
        <v/>
      </c>
      <c r="H293" s="39"/>
      <c r="I293" s="56"/>
      <c r="M293" s="87"/>
    </row>
    <row r="294" spans="1:14" x14ac:dyDescent="0.25">
      <c r="A294" s="41" t="s">
        <v>400</v>
      </c>
      <c r="B294" s="56" t="s">
        <v>401</v>
      </c>
      <c r="C294" s="86">
        <f>ROW(B111)</f>
        <v>111</v>
      </c>
      <c r="F294" s="87"/>
      <c r="H294" s="39"/>
      <c r="I294" s="56"/>
      <c r="J294" s="86"/>
      <c r="M294" s="87"/>
    </row>
    <row r="295" spans="1:14" x14ac:dyDescent="0.25">
      <c r="A295" s="41" t="s">
        <v>402</v>
      </c>
      <c r="B295" s="56" t="s">
        <v>403</v>
      </c>
      <c r="C295" s="86">
        <f>ROW(B163)</f>
        <v>163</v>
      </c>
      <c r="E295" s="87"/>
      <c r="F295" s="87"/>
      <c r="H295" s="39"/>
      <c r="I295" s="56"/>
      <c r="J295" s="86"/>
      <c r="L295" s="87"/>
      <c r="M295" s="87"/>
    </row>
    <row r="296" spans="1:14" x14ac:dyDescent="0.25">
      <c r="A296" s="41" t="s">
        <v>404</v>
      </c>
      <c r="B296" s="56" t="s">
        <v>405</v>
      </c>
      <c r="C296" s="86">
        <f>ROW(B137)</f>
        <v>137</v>
      </c>
      <c r="E296" s="87"/>
      <c r="F296" s="87"/>
      <c r="H296" s="39"/>
      <c r="I296" s="56"/>
      <c r="J296" s="86"/>
      <c r="L296" s="87"/>
      <c r="M296" s="87"/>
    </row>
    <row r="297" spans="1:14" ht="30" x14ac:dyDescent="0.25">
      <c r="A297" s="41" t="s">
        <v>406</v>
      </c>
      <c r="B297" s="41" t="s">
        <v>407</v>
      </c>
      <c r="C297" s="86" t="str">
        <f>ROW('C. HTT Harmonised Glossary'!B17)&amp;" for Harmonised Glossary"</f>
        <v>17 for Harmonised Glossary</v>
      </c>
      <c r="E297" s="87"/>
      <c r="H297" s="39"/>
      <c r="J297" s="86"/>
      <c r="L297" s="87"/>
    </row>
    <row r="298" spans="1:14" x14ac:dyDescent="0.25">
      <c r="A298" s="41" t="s">
        <v>408</v>
      </c>
      <c r="B298" s="56" t="s">
        <v>409</v>
      </c>
      <c r="C298" s="86">
        <f>ROW(B65)</f>
        <v>65</v>
      </c>
      <c r="E298" s="87"/>
      <c r="H298" s="39"/>
      <c r="I298" s="56"/>
      <c r="J298" s="86"/>
      <c r="L298" s="87"/>
    </row>
    <row r="299" spans="1:14" x14ac:dyDescent="0.25">
      <c r="A299" s="41" t="s">
        <v>410</v>
      </c>
      <c r="B299" s="56" t="s">
        <v>411</v>
      </c>
      <c r="C299" s="86">
        <f>ROW(B88)</f>
        <v>88</v>
      </c>
      <c r="E299" s="87"/>
      <c r="H299" s="39"/>
      <c r="I299" s="56"/>
      <c r="J299" s="86"/>
      <c r="L299" s="87"/>
    </row>
    <row r="300" spans="1:14" x14ac:dyDescent="0.25">
      <c r="A300" s="41" t="s">
        <v>412</v>
      </c>
      <c r="B300" s="56" t="s">
        <v>413</v>
      </c>
      <c r="C300" s="86" t="str">
        <f ca="1">IF(ISREF(INDIRECT("'B1. HTT Mortgage Assets'!A1")),ROW('B1. HTT Mortgage Assets'!B179)&amp; " for Mortgage Assets","")</f>
        <v>179 for Mortgage Assets</v>
      </c>
      <c r="D300" s="86" t="str">
        <f ca="1">IF(ISREF(INDIRECT("'B2. HTT Public Sector Assets'!A1")),ROW(#REF!)&amp; " for Public Sector Assets","")</f>
        <v/>
      </c>
      <c r="E300" s="87"/>
      <c r="H300" s="39"/>
      <c r="I300" s="56"/>
      <c r="J300" s="86"/>
      <c r="K300" s="86"/>
      <c r="L300" s="87"/>
    </row>
    <row r="301" spans="1:14" outlineLevel="1" x14ac:dyDescent="0.25">
      <c r="A301" s="41" t="s">
        <v>414</v>
      </c>
      <c r="B301" s="56"/>
      <c r="C301" s="86"/>
      <c r="D301" s="86"/>
      <c r="E301" s="87"/>
      <c r="H301" s="39"/>
      <c r="I301" s="56"/>
      <c r="J301" s="86"/>
      <c r="K301" s="86"/>
      <c r="L301" s="87"/>
    </row>
    <row r="302" spans="1:14" outlineLevel="1" x14ac:dyDescent="0.25">
      <c r="A302" s="41" t="s">
        <v>415</v>
      </c>
      <c r="B302" s="56"/>
      <c r="C302" s="86"/>
      <c r="D302" s="86"/>
      <c r="E302" s="87"/>
      <c r="H302" s="39"/>
      <c r="I302" s="56"/>
      <c r="J302" s="86"/>
      <c r="K302" s="86"/>
      <c r="L302" s="87"/>
    </row>
    <row r="303" spans="1:14" outlineLevel="1" x14ac:dyDescent="0.25">
      <c r="A303" s="41" t="s">
        <v>416</v>
      </c>
      <c r="B303" s="56"/>
      <c r="C303" s="86"/>
      <c r="D303" s="86"/>
      <c r="E303" s="87"/>
      <c r="H303" s="39"/>
      <c r="I303" s="56"/>
      <c r="J303" s="86"/>
      <c r="K303" s="86"/>
      <c r="L303" s="87"/>
    </row>
    <row r="304" spans="1:14" outlineLevel="1" x14ac:dyDescent="0.25">
      <c r="A304" s="41" t="s">
        <v>417</v>
      </c>
      <c r="B304" s="56"/>
      <c r="C304" s="86"/>
      <c r="D304" s="86"/>
      <c r="E304" s="87"/>
      <c r="H304" s="39"/>
      <c r="I304" s="56"/>
      <c r="J304" s="86"/>
      <c r="K304" s="86"/>
      <c r="L304" s="87"/>
    </row>
    <row r="305" spans="1:14" outlineLevel="1" x14ac:dyDescent="0.25">
      <c r="A305" s="41" t="s">
        <v>418</v>
      </c>
      <c r="B305" s="56"/>
      <c r="C305" s="86"/>
      <c r="D305" s="86"/>
      <c r="E305" s="87"/>
      <c r="H305" s="39"/>
      <c r="I305" s="56"/>
      <c r="J305" s="86"/>
      <c r="K305" s="86"/>
      <c r="L305" s="87"/>
      <c r="N305" s="70"/>
    </row>
    <row r="306" spans="1:14" outlineLevel="1" x14ac:dyDescent="0.25">
      <c r="A306" s="41" t="s">
        <v>419</v>
      </c>
      <c r="B306" s="56"/>
      <c r="C306" s="86"/>
      <c r="D306" s="86"/>
      <c r="E306" s="87"/>
      <c r="H306" s="39"/>
      <c r="I306" s="56"/>
      <c r="J306" s="86"/>
      <c r="K306" s="86"/>
      <c r="L306" s="87"/>
      <c r="N306" s="70"/>
    </row>
    <row r="307" spans="1:14" outlineLevel="1" x14ac:dyDescent="0.25">
      <c r="A307" s="41" t="s">
        <v>420</v>
      </c>
      <c r="B307" s="56"/>
      <c r="C307" s="86"/>
      <c r="D307" s="86"/>
      <c r="E307" s="87"/>
      <c r="H307" s="39"/>
      <c r="I307" s="56"/>
      <c r="J307" s="86"/>
      <c r="K307" s="86"/>
      <c r="L307" s="87"/>
      <c r="N307" s="70"/>
    </row>
    <row r="308" spans="1:14" outlineLevel="1" x14ac:dyDescent="0.25">
      <c r="A308" s="41" t="s">
        <v>421</v>
      </c>
      <c r="B308" s="56"/>
      <c r="C308" s="86"/>
      <c r="D308" s="86"/>
      <c r="E308" s="87"/>
      <c r="H308" s="39"/>
      <c r="I308" s="56"/>
      <c r="J308" s="86"/>
      <c r="K308" s="86"/>
      <c r="L308" s="87"/>
      <c r="N308" s="70"/>
    </row>
    <row r="309" spans="1:14" outlineLevel="1" x14ac:dyDescent="0.25">
      <c r="A309" s="41" t="s">
        <v>422</v>
      </c>
      <c r="B309" s="56"/>
      <c r="C309" s="86"/>
      <c r="D309" s="86"/>
      <c r="E309" s="87"/>
      <c r="H309" s="39"/>
      <c r="I309" s="56"/>
      <c r="J309" s="86"/>
      <c r="K309" s="86"/>
      <c r="L309" s="87"/>
      <c r="N309" s="70"/>
    </row>
    <row r="310" spans="1:14" outlineLevel="1" x14ac:dyDescent="0.25">
      <c r="A310" s="41" t="s">
        <v>423</v>
      </c>
      <c r="H310" s="39"/>
      <c r="N310" s="70"/>
    </row>
    <row r="311" spans="1:14" ht="37.5" x14ac:dyDescent="0.25">
      <c r="A311" s="53"/>
      <c r="B311" s="52" t="s">
        <v>42</v>
      </c>
      <c r="C311" s="53"/>
      <c r="D311" s="53"/>
      <c r="E311" s="53"/>
      <c r="F311" s="53"/>
      <c r="G311" s="54"/>
      <c r="H311" s="39"/>
      <c r="I311" s="45"/>
      <c r="J311" s="47"/>
      <c r="K311" s="47"/>
      <c r="L311" s="47"/>
      <c r="M311" s="47"/>
      <c r="N311" s="70"/>
    </row>
    <row r="312" spans="1:14" x14ac:dyDescent="0.25">
      <c r="A312" s="41" t="s">
        <v>5</v>
      </c>
      <c r="B312" s="64" t="s">
        <v>424</v>
      </c>
      <c r="C312" s="41" t="s">
        <v>46</v>
      </c>
      <c r="H312" s="39"/>
      <c r="I312" s="64"/>
      <c r="J312" s="86"/>
      <c r="N312" s="70"/>
    </row>
    <row r="313" spans="1:14" outlineLevel="1" x14ac:dyDescent="0.25">
      <c r="A313" s="41" t="s">
        <v>425</v>
      </c>
      <c r="B313" s="64"/>
      <c r="C313" s="86"/>
      <c r="H313" s="39"/>
      <c r="I313" s="64"/>
      <c r="J313" s="86"/>
      <c r="N313" s="70"/>
    </row>
    <row r="314" spans="1:14" outlineLevel="1" x14ac:dyDescent="0.25">
      <c r="A314" s="41" t="s">
        <v>426</v>
      </c>
      <c r="B314" s="64"/>
      <c r="C314" s="86"/>
      <c r="H314" s="39"/>
      <c r="I314" s="64"/>
      <c r="J314" s="86"/>
      <c r="N314" s="70"/>
    </row>
    <row r="315" spans="1:14" outlineLevel="1" x14ac:dyDescent="0.25">
      <c r="A315" s="41" t="s">
        <v>427</v>
      </c>
      <c r="B315" s="64"/>
      <c r="C315" s="86"/>
      <c r="H315" s="39"/>
      <c r="I315" s="64"/>
      <c r="J315" s="86"/>
      <c r="N315" s="70"/>
    </row>
    <row r="316" spans="1:14" outlineLevel="1" x14ac:dyDescent="0.25">
      <c r="A316" s="41" t="s">
        <v>428</v>
      </c>
      <c r="B316" s="64"/>
      <c r="C316" s="86"/>
      <c r="H316" s="39"/>
      <c r="I316" s="64"/>
      <c r="J316" s="86"/>
      <c r="N316" s="70"/>
    </row>
    <row r="317" spans="1:14" outlineLevel="1" x14ac:dyDescent="0.25">
      <c r="A317" s="41" t="s">
        <v>429</v>
      </c>
      <c r="B317" s="64"/>
      <c r="C317" s="86"/>
      <c r="H317" s="39"/>
      <c r="I317" s="64"/>
      <c r="J317" s="86"/>
      <c r="N317" s="70"/>
    </row>
    <row r="318" spans="1:14" outlineLevel="1" x14ac:dyDescent="0.25">
      <c r="A318" s="41" t="s">
        <v>430</v>
      </c>
      <c r="B318" s="64"/>
      <c r="C318" s="86"/>
      <c r="H318" s="39"/>
      <c r="I318" s="64"/>
      <c r="J318" s="86"/>
      <c r="N318" s="70"/>
    </row>
    <row r="319" spans="1:14" ht="18.75" x14ac:dyDescent="0.25">
      <c r="A319" s="53"/>
      <c r="B319" s="52" t="s">
        <v>43</v>
      </c>
      <c r="C319" s="53"/>
      <c r="D319" s="53"/>
      <c r="E319" s="53"/>
      <c r="F319" s="53"/>
      <c r="G319" s="54"/>
      <c r="H319" s="39"/>
      <c r="I319" s="45"/>
      <c r="J319" s="47"/>
      <c r="K319" s="47"/>
      <c r="L319" s="47"/>
      <c r="M319" s="47"/>
      <c r="N319" s="70"/>
    </row>
    <row r="320" spans="1:14" ht="15" customHeight="1" outlineLevel="1" x14ac:dyDescent="0.25">
      <c r="A320" s="60"/>
      <c r="B320" s="61" t="s">
        <v>431</v>
      </c>
      <c r="C320" s="60"/>
      <c r="D320" s="60"/>
      <c r="E320" s="62"/>
      <c r="F320" s="63"/>
      <c r="G320" s="63"/>
      <c r="H320" s="39"/>
      <c r="L320" s="39"/>
      <c r="M320" s="39"/>
      <c r="N320" s="70"/>
    </row>
    <row r="321" spans="1:14" outlineLevel="1" x14ac:dyDescent="0.25">
      <c r="A321" s="41" t="s">
        <v>432</v>
      </c>
      <c r="B321" s="56" t="s">
        <v>433</v>
      </c>
      <c r="C321" s="56" t="s">
        <v>1509</v>
      </c>
      <c r="H321" s="39"/>
      <c r="I321" s="70"/>
      <c r="J321" s="70"/>
      <c r="K321" s="70"/>
      <c r="L321" s="70"/>
      <c r="M321" s="70"/>
      <c r="N321" s="70"/>
    </row>
    <row r="322" spans="1:14" outlineLevel="1" x14ac:dyDescent="0.25">
      <c r="A322" s="41" t="s">
        <v>434</v>
      </c>
      <c r="B322" s="56" t="s">
        <v>435</v>
      </c>
      <c r="C322" s="56" t="s">
        <v>1509</v>
      </c>
      <c r="H322" s="39"/>
      <c r="I322" s="70"/>
      <c r="J322" s="70"/>
      <c r="K322" s="70"/>
      <c r="L322" s="70"/>
      <c r="M322" s="70"/>
      <c r="N322" s="70"/>
    </row>
    <row r="323" spans="1:14" outlineLevel="1" x14ac:dyDescent="0.25">
      <c r="A323" s="41" t="s">
        <v>436</v>
      </c>
      <c r="B323" s="56" t="s">
        <v>437</v>
      </c>
      <c r="C323" s="56" t="s">
        <v>1338</v>
      </c>
      <c r="H323" s="39"/>
      <c r="I323" s="70"/>
      <c r="J323" s="70"/>
      <c r="K323" s="70"/>
      <c r="L323" s="70"/>
      <c r="M323" s="70"/>
      <c r="N323" s="70"/>
    </row>
    <row r="324" spans="1:14" outlineLevel="1" x14ac:dyDescent="0.25">
      <c r="A324" s="41" t="s">
        <v>438</v>
      </c>
      <c r="B324" s="56" t="s">
        <v>439</v>
      </c>
      <c r="C324" s="41" t="s">
        <v>1348</v>
      </c>
      <c r="H324" s="39"/>
      <c r="I324" s="70"/>
      <c r="J324" s="70"/>
      <c r="K324" s="70"/>
      <c r="L324" s="70"/>
      <c r="M324" s="70"/>
      <c r="N324" s="70"/>
    </row>
    <row r="325" spans="1:14" outlineLevel="1" x14ac:dyDescent="0.25">
      <c r="A325" s="41" t="s">
        <v>440</v>
      </c>
      <c r="B325" s="56" t="s">
        <v>441</v>
      </c>
      <c r="H325" s="39"/>
      <c r="I325" s="70"/>
      <c r="J325" s="70"/>
      <c r="K325" s="70"/>
      <c r="L325" s="70"/>
      <c r="M325" s="70"/>
      <c r="N325" s="70"/>
    </row>
    <row r="326" spans="1:14" outlineLevel="1" x14ac:dyDescent="0.25">
      <c r="A326" s="41" t="s">
        <v>442</v>
      </c>
      <c r="B326" s="56" t="s">
        <v>443</v>
      </c>
      <c r="C326" s="41" t="s">
        <v>1338</v>
      </c>
      <c r="H326" s="39"/>
      <c r="I326" s="70"/>
      <c r="J326" s="70"/>
      <c r="K326" s="70"/>
      <c r="L326" s="70"/>
      <c r="M326" s="70"/>
      <c r="N326" s="70"/>
    </row>
    <row r="327" spans="1:14" outlineLevel="1" x14ac:dyDescent="0.25">
      <c r="A327" s="41" t="s">
        <v>444</v>
      </c>
      <c r="B327" s="56" t="s">
        <v>445</v>
      </c>
      <c r="H327" s="39"/>
      <c r="I327" s="70"/>
      <c r="J327" s="70"/>
      <c r="K327" s="70"/>
      <c r="L327" s="70"/>
      <c r="M327" s="70"/>
      <c r="N327" s="70"/>
    </row>
    <row r="328" spans="1:14" outlineLevel="1" x14ac:dyDescent="0.25">
      <c r="A328" s="41" t="s">
        <v>446</v>
      </c>
      <c r="B328" s="56" t="s">
        <v>447</v>
      </c>
      <c r="H328" s="39"/>
      <c r="I328" s="70"/>
      <c r="J328" s="70"/>
      <c r="K328" s="70"/>
      <c r="L328" s="70"/>
      <c r="M328" s="70"/>
      <c r="N328" s="70"/>
    </row>
    <row r="329" spans="1:14" outlineLevel="1" x14ac:dyDescent="0.25">
      <c r="A329" s="41" t="s">
        <v>448</v>
      </c>
      <c r="B329" s="56" t="s">
        <v>449</v>
      </c>
      <c r="C329" s="41" t="s">
        <v>1348</v>
      </c>
      <c r="H329" s="39"/>
      <c r="I329" s="70"/>
      <c r="J329" s="70"/>
      <c r="K329" s="70"/>
      <c r="L329" s="70"/>
      <c r="M329" s="70"/>
      <c r="N329" s="70"/>
    </row>
    <row r="330" spans="1:14" outlineLevel="1" x14ac:dyDescent="0.25">
      <c r="A330" s="41" t="s">
        <v>450</v>
      </c>
      <c r="B330" s="69" t="s">
        <v>451</v>
      </c>
      <c r="H330" s="39"/>
      <c r="I330" s="70"/>
      <c r="J330" s="70"/>
      <c r="K330" s="70"/>
      <c r="L330" s="70"/>
      <c r="M330" s="70"/>
      <c r="N330" s="70"/>
    </row>
    <row r="331" spans="1:14" outlineLevel="1" x14ac:dyDescent="0.25">
      <c r="A331" s="41" t="s">
        <v>452</v>
      </c>
      <c r="B331" s="69" t="s">
        <v>451</v>
      </c>
      <c r="H331" s="39"/>
      <c r="I331" s="70"/>
      <c r="J331" s="70"/>
      <c r="K331" s="70"/>
      <c r="L331" s="70"/>
      <c r="M331" s="70"/>
      <c r="N331" s="70"/>
    </row>
    <row r="332" spans="1:14" outlineLevel="1" x14ac:dyDescent="0.25">
      <c r="A332" s="41" t="s">
        <v>453</v>
      </c>
      <c r="B332" s="69" t="s">
        <v>451</v>
      </c>
      <c r="H332" s="39"/>
      <c r="I332" s="70"/>
      <c r="J332" s="70"/>
      <c r="K332" s="70"/>
      <c r="L332" s="70"/>
      <c r="M332" s="70"/>
      <c r="N332" s="70"/>
    </row>
    <row r="333" spans="1:14" outlineLevel="1" x14ac:dyDescent="0.25">
      <c r="A333" s="41" t="s">
        <v>454</v>
      </c>
      <c r="B333" s="69" t="s">
        <v>451</v>
      </c>
      <c r="H333" s="39"/>
      <c r="I333" s="70"/>
      <c r="J333" s="70"/>
      <c r="K333" s="70"/>
      <c r="L333" s="70"/>
      <c r="M333" s="70"/>
      <c r="N333" s="70"/>
    </row>
    <row r="334" spans="1:14" outlineLevel="1" x14ac:dyDescent="0.25">
      <c r="A334" s="41" t="s">
        <v>455</v>
      </c>
      <c r="B334" s="69" t="s">
        <v>451</v>
      </c>
      <c r="H334" s="39"/>
      <c r="I334" s="70"/>
      <c r="J334" s="70"/>
      <c r="K334" s="70"/>
      <c r="L334" s="70"/>
      <c r="M334" s="70"/>
      <c r="N334" s="70"/>
    </row>
    <row r="335" spans="1:14" outlineLevel="1" x14ac:dyDescent="0.25">
      <c r="A335" s="41" t="s">
        <v>456</v>
      </c>
      <c r="B335" s="69" t="s">
        <v>451</v>
      </c>
      <c r="H335" s="39"/>
      <c r="I335" s="70"/>
      <c r="J335" s="70"/>
      <c r="K335" s="70"/>
      <c r="L335" s="70"/>
      <c r="M335" s="70"/>
      <c r="N335" s="70"/>
    </row>
    <row r="336" spans="1:14" outlineLevel="1" x14ac:dyDescent="0.25">
      <c r="A336" s="41" t="s">
        <v>457</v>
      </c>
      <c r="B336" s="69" t="s">
        <v>451</v>
      </c>
      <c r="H336" s="39"/>
      <c r="I336" s="70"/>
      <c r="J336" s="70"/>
      <c r="K336" s="70"/>
      <c r="L336" s="70"/>
      <c r="M336" s="70"/>
      <c r="N336" s="70"/>
    </row>
    <row r="337" spans="1:14" outlineLevel="1" x14ac:dyDescent="0.25">
      <c r="A337" s="41" t="s">
        <v>458</v>
      </c>
      <c r="B337" s="69" t="s">
        <v>451</v>
      </c>
      <c r="H337" s="39"/>
      <c r="I337" s="70"/>
      <c r="J337" s="70"/>
      <c r="K337" s="70"/>
      <c r="L337" s="70"/>
      <c r="M337" s="70"/>
      <c r="N337" s="70"/>
    </row>
    <row r="338" spans="1:14" outlineLevel="1" x14ac:dyDescent="0.25">
      <c r="A338" s="41" t="s">
        <v>459</v>
      </c>
      <c r="B338" s="69" t="s">
        <v>451</v>
      </c>
      <c r="H338" s="39"/>
      <c r="I338" s="70"/>
      <c r="J338" s="70"/>
      <c r="K338" s="70"/>
      <c r="L338" s="70"/>
      <c r="M338" s="70"/>
      <c r="N338" s="70"/>
    </row>
    <row r="339" spans="1:14" outlineLevel="1" x14ac:dyDescent="0.25">
      <c r="A339" s="41" t="s">
        <v>460</v>
      </c>
      <c r="B339" s="69" t="s">
        <v>451</v>
      </c>
      <c r="H339" s="39"/>
      <c r="I339" s="70"/>
      <c r="J339" s="70"/>
      <c r="K339" s="70"/>
      <c r="L339" s="70"/>
      <c r="M339" s="70"/>
      <c r="N339" s="70"/>
    </row>
    <row r="340" spans="1:14" outlineLevel="1" x14ac:dyDescent="0.25">
      <c r="A340" s="41" t="s">
        <v>461</v>
      </c>
      <c r="B340" s="69" t="s">
        <v>451</v>
      </c>
      <c r="H340" s="39"/>
      <c r="I340" s="70"/>
      <c r="J340" s="70"/>
      <c r="K340" s="70"/>
      <c r="L340" s="70"/>
      <c r="M340" s="70"/>
      <c r="N340" s="70"/>
    </row>
    <row r="341" spans="1:14" outlineLevel="1" x14ac:dyDescent="0.25">
      <c r="A341" s="41" t="s">
        <v>462</v>
      </c>
      <c r="B341" s="69" t="s">
        <v>451</v>
      </c>
      <c r="H341" s="39"/>
      <c r="I341" s="70"/>
      <c r="J341" s="70"/>
      <c r="K341" s="70"/>
      <c r="L341" s="70"/>
      <c r="M341" s="70"/>
      <c r="N341" s="70"/>
    </row>
    <row r="342" spans="1:14" outlineLevel="1" x14ac:dyDescent="0.25">
      <c r="A342" s="41" t="s">
        <v>463</v>
      </c>
      <c r="B342" s="69" t="s">
        <v>451</v>
      </c>
      <c r="H342" s="39"/>
      <c r="I342" s="70"/>
      <c r="J342" s="70"/>
      <c r="K342" s="70"/>
      <c r="L342" s="70"/>
      <c r="M342" s="70"/>
      <c r="N342" s="70"/>
    </row>
    <row r="343" spans="1:14" outlineLevel="1" x14ac:dyDescent="0.25">
      <c r="A343" s="41" t="s">
        <v>464</v>
      </c>
      <c r="B343" s="69" t="s">
        <v>451</v>
      </c>
      <c r="H343" s="39"/>
      <c r="I343" s="70"/>
      <c r="J343" s="70"/>
      <c r="K343" s="70"/>
      <c r="L343" s="70"/>
      <c r="M343" s="70"/>
      <c r="N343" s="70"/>
    </row>
    <row r="344" spans="1:14" outlineLevel="1" x14ac:dyDescent="0.25">
      <c r="A344" s="41" t="s">
        <v>465</v>
      </c>
      <c r="B344" s="69" t="s">
        <v>451</v>
      </c>
      <c r="H344" s="39"/>
      <c r="I344" s="70"/>
      <c r="J344" s="70"/>
      <c r="K344" s="70"/>
      <c r="L344" s="70"/>
      <c r="M344" s="70"/>
      <c r="N344" s="70"/>
    </row>
    <row r="345" spans="1:14" outlineLevel="1" x14ac:dyDescent="0.25">
      <c r="A345" s="41" t="s">
        <v>466</v>
      </c>
      <c r="B345" s="69" t="s">
        <v>451</v>
      </c>
      <c r="H345" s="39"/>
      <c r="I345" s="70"/>
      <c r="J345" s="70"/>
      <c r="K345" s="70"/>
      <c r="L345" s="70"/>
      <c r="M345" s="70"/>
      <c r="N345" s="70"/>
    </row>
    <row r="346" spans="1:14" outlineLevel="1" x14ac:dyDescent="0.25">
      <c r="A346" s="41" t="s">
        <v>467</v>
      </c>
      <c r="B346" s="69" t="s">
        <v>451</v>
      </c>
      <c r="H346" s="39"/>
      <c r="I346" s="70"/>
      <c r="J346" s="70"/>
      <c r="K346" s="70"/>
      <c r="L346" s="70"/>
      <c r="M346" s="70"/>
      <c r="N346" s="70"/>
    </row>
    <row r="347" spans="1:14" outlineLevel="1" x14ac:dyDescent="0.25">
      <c r="A347" s="41" t="s">
        <v>468</v>
      </c>
      <c r="B347" s="69" t="s">
        <v>451</v>
      </c>
      <c r="H347" s="39"/>
      <c r="I347" s="70"/>
      <c r="J347" s="70"/>
      <c r="K347" s="70"/>
      <c r="L347" s="70"/>
      <c r="M347" s="70"/>
      <c r="N347" s="70"/>
    </row>
    <row r="348" spans="1:14" outlineLevel="1" x14ac:dyDescent="0.25">
      <c r="A348" s="41" t="s">
        <v>469</v>
      </c>
      <c r="B348" s="69" t="s">
        <v>451</v>
      </c>
      <c r="H348" s="39"/>
      <c r="I348" s="70"/>
      <c r="J348" s="70"/>
      <c r="K348" s="70"/>
      <c r="L348" s="70"/>
      <c r="M348" s="70"/>
      <c r="N348" s="70"/>
    </row>
    <row r="349" spans="1:14" outlineLevel="1" x14ac:dyDescent="0.25">
      <c r="A349" s="41" t="s">
        <v>470</v>
      </c>
      <c r="B349" s="69" t="s">
        <v>451</v>
      </c>
      <c r="H349" s="39"/>
      <c r="I349" s="70"/>
      <c r="J349" s="70"/>
      <c r="K349" s="70"/>
      <c r="L349" s="70"/>
      <c r="M349" s="70"/>
      <c r="N349" s="70"/>
    </row>
    <row r="350" spans="1:14" outlineLevel="1" x14ac:dyDescent="0.25">
      <c r="A350" s="41" t="s">
        <v>471</v>
      </c>
      <c r="B350" s="69" t="s">
        <v>451</v>
      </c>
      <c r="H350" s="39"/>
      <c r="I350" s="70"/>
      <c r="J350" s="70"/>
      <c r="K350" s="70"/>
      <c r="L350" s="70"/>
      <c r="M350" s="70"/>
      <c r="N350" s="70"/>
    </row>
    <row r="351" spans="1:14" outlineLevel="1" x14ac:dyDescent="0.25">
      <c r="A351" s="41" t="s">
        <v>472</v>
      </c>
      <c r="B351" s="69" t="s">
        <v>451</v>
      </c>
      <c r="H351" s="39"/>
      <c r="I351" s="70"/>
      <c r="J351" s="70"/>
      <c r="K351" s="70"/>
      <c r="L351" s="70"/>
      <c r="M351" s="70"/>
      <c r="N351" s="70"/>
    </row>
    <row r="352" spans="1:14" outlineLevel="1" x14ac:dyDescent="0.25">
      <c r="A352" s="41" t="s">
        <v>473</v>
      </c>
      <c r="B352" s="69" t="s">
        <v>451</v>
      </c>
      <c r="H352" s="39"/>
      <c r="I352" s="70"/>
      <c r="J352" s="70"/>
      <c r="K352" s="70"/>
      <c r="L352" s="70"/>
      <c r="M352" s="70"/>
      <c r="N352" s="70"/>
    </row>
    <row r="353" spans="1:14" outlineLevel="1" x14ac:dyDescent="0.25">
      <c r="A353" s="41" t="s">
        <v>474</v>
      </c>
      <c r="B353" s="69" t="s">
        <v>451</v>
      </c>
      <c r="H353" s="39"/>
      <c r="I353" s="70"/>
      <c r="J353" s="70"/>
      <c r="K353" s="70"/>
      <c r="L353" s="70"/>
      <c r="M353" s="70"/>
      <c r="N353" s="70"/>
    </row>
    <row r="354" spans="1:14" outlineLevel="1" x14ac:dyDescent="0.25">
      <c r="A354" s="41" t="s">
        <v>475</v>
      </c>
      <c r="B354" s="69" t="s">
        <v>451</v>
      </c>
      <c r="H354" s="39"/>
      <c r="I354" s="70"/>
      <c r="J354" s="70"/>
      <c r="K354" s="70"/>
      <c r="L354" s="70"/>
      <c r="M354" s="70"/>
      <c r="N354" s="70"/>
    </row>
    <row r="355" spans="1:14" outlineLevel="1" x14ac:dyDescent="0.25">
      <c r="A355" s="41" t="s">
        <v>476</v>
      </c>
      <c r="B355" s="69" t="s">
        <v>451</v>
      </c>
      <c r="H355" s="39"/>
      <c r="I355" s="70"/>
      <c r="J355" s="70"/>
      <c r="K355" s="70"/>
      <c r="L355" s="70"/>
      <c r="M355" s="70"/>
      <c r="N355" s="70"/>
    </row>
    <row r="356" spans="1:14" outlineLevel="1" x14ac:dyDescent="0.25">
      <c r="A356" s="41" t="s">
        <v>477</v>
      </c>
      <c r="B356" s="69" t="s">
        <v>451</v>
      </c>
      <c r="H356" s="39"/>
      <c r="I356" s="70"/>
      <c r="J356" s="70"/>
      <c r="K356" s="70"/>
      <c r="L356" s="70"/>
      <c r="M356" s="70"/>
      <c r="N356" s="70"/>
    </row>
    <row r="357" spans="1:14" outlineLevel="1" x14ac:dyDescent="0.25">
      <c r="A357" s="41" t="s">
        <v>478</v>
      </c>
      <c r="B357" s="69" t="s">
        <v>451</v>
      </c>
      <c r="H357" s="39"/>
      <c r="I357" s="70"/>
      <c r="J357" s="70"/>
      <c r="K357" s="70"/>
      <c r="L357" s="70"/>
      <c r="M357" s="70"/>
      <c r="N357" s="70"/>
    </row>
    <row r="358" spans="1:14" outlineLevel="1" x14ac:dyDescent="0.25">
      <c r="A358" s="41" t="s">
        <v>479</v>
      </c>
      <c r="B358" s="69" t="s">
        <v>451</v>
      </c>
      <c r="H358" s="39"/>
      <c r="I358" s="70"/>
      <c r="J358" s="70"/>
      <c r="K358" s="70"/>
      <c r="L358" s="70"/>
      <c r="M358" s="70"/>
      <c r="N358" s="70"/>
    </row>
    <row r="359" spans="1:14" outlineLevel="1" x14ac:dyDescent="0.25">
      <c r="A359" s="41" t="s">
        <v>480</v>
      </c>
      <c r="B359" s="69" t="s">
        <v>451</v>
      </c>
      <c r="H359" s="39"/>
      <c r="I359" s="70"/>
      <c r="J359" s="70"/>
      <c r="K359" s="70"/>
      <c r="L359" s="70"/>
      <c r="M359" s="70"/>
      <c r="N359" s="70"/>
    </row>
    <row r="360" spans="1:14" outlineLevel="1" x14ac:dyDescent="0.25">
      <c r="A360" s="41" t="s">
        <v>481</v>
      </c>
      <c r="B360" s="69" t="s">
        <v>451</v>
      </c>
      <c r="H360" s="39"/>
      <c r="I360" s="70"/>
      <c r="J360" s="70"/>
      <c r="K360" s="70"/>
      <c r="L360" s="70"/>
      <c r="M360" s="70"/>
      <c r="N360" s="70"/>
    </row>
    <row r="361" spans="1:14" outlineLevel="1" x14ac:dyDescent="0.25">
      <c r="A361" s="41" t="s">
        <v>482</v>
      </c>
      <c r="B361" s="69" t="s">
        <v>451</v>
      </c>
      <c r="H361" s="39"/>
      <c r="I361" s="70"/>
      <c r="J361" s="70"/>
      <c r="K361" s="70"/>
      <c r="L361" s="70"/>
      <c r="M361" s="70"/>
      <c r="N361" s="70"/>
    </row>
    <row r="362" spans="1:14" outlineLevel="1" x14ac:dyDescent="0.25">
      <c r="A362" s="41" t="s">
        <v>483</v>
      </c>
      <c r="B362" s="69" t="s">
        <v>451</v>
      </c>
      <c r="H362" s="39"/>
      <c r="I362" s="70"/>
      <c r="J362" s="70"/>
      <c r="K362" s="70"/>
      <c r="L362" s="70"/>
      <c r="M362" s="70"/>
      <c r="N362" s="70"/>
    </row>
    <row r="363" spans="1:14" outlineLevel="1" x14ac:dyDescent="0.25">
      <c r="A363" s="41" t="s">
        <v>484</v>
      </c>
      <c r="B363" s="69" t="s">
        <v>451</v>
      </c>
      <c r="H363" s="39"/>
      <c r="I363" s="70"/>
      <c r="J363" s="70"/>
      <c r="K363" s="70"/>
      <c r="L363" s="70"/>
      <c r="M363" s="70"/>
      <c r="N363" s="70"/>
    </row>
    <row r="364" spans="1:14" outlineLevel="1" x14ac:dyDescent="0.25">
      <c r="A364" s="41" t="s">
        <v>485</v>
      </c>
      <c r="B364" s="69" t="s">
        <v>451</v>
      </c>
      <c r="H364" s="39"/>
      <c r="I364" s="70"/>
      <c r="J364" s="70"/>
      <c r="K364" s="70"/>
      <c r="L364" s="70"/>
      <c r="M364" s="70"/>
      <c r="N364" s="70"/>
    </row>
    <row r="365" spans="1:14" outlineLevel="1" x14ac:dyDescent="0.25">
      <c r="A365" s="41" t="s">
        <v>486</v>
      </c>
      <c r="B365" s="69" t="s">
        <v>451</v>
      </c>
      <c r="H365" s="39"/>
      <c r="I365" s="70"/>
      <c r="J365" s="70"/>
      <c r="K365" s="70"/>
      <c r="L365" s="70"/>
      <c r="M365" s="70"/>
      <c r="N365" s="70"/>
    </row>
    <row r="366" spans="1:14" x14ac:dyDescent="0.25">
      <c r="H366" s="39"/>
      <c r="I366" s="70"/>
      <c r="J366" s="70"/>
      <c r="K366" s="70"/>
      <c r="L366" s="70"/>
      <c r="M366" s="70"/>
      <c r="N366" s="70"/>
    </row>
    <row r="367" spans="1:14" x14ac:dyDescent="0.25">
      <c r="H367" s="39"/>
      <c r="I367" s="70"/>
      <c r="J367" s="70"/>
      <c r="K367" s="70"/>
      <c r="L367" s="70"/>
      <c r="M367" s="70"/>
      <c r="N367" s="70"/>
    </row>
    <row r="368" spans="1:14" x14ac:dyDescent="0.25">
      <c r="H368" s="39"/>
      <c r="I368" s="70"/>
      <c r="J368" s="70"/>
      <c r="K368" s="70"/>
      <c r="L368" s="70"/>
      <c r="M368" s="70"/>
      <c r="N368" s="70"/>
    </row>
    <row r="369" spans="1:14" x14ac:dyDescent="0.25">
      <c r="A369" s="70"/>
      <c r="B369" s="70"/>
      <c r="C369" s="70"/>
      <c r="D369" s="70"/>
      <c r="E369" s="70"/>
      <c r="F369" s="70"/>
      <c r="G369" s="70"/>
      <c r="H369" s="39"/>
      <c r="I369" s="70"/>
      <c r="J369" s="70"/>
      <c r="K369" s="70"/>
      <c r="L369" s="70"/>
      <c r="M369" s="70"/>
      <c r="N369" s="70"/>
    </row>
    <row r="370" spans="1:14" x14ac:dyDescent="0.25">
      <c r="A370" s="70"/>
      <c r="B370" s="70"/>
      <c r="C370" s="70"/>
      <c r="D370" s="70"/>
      <c r="E370" s="70"/>
      <c r="F370" s="70"/>
      <c r="G370" s="70"/>
      <c r="H370" s="39"/>
      <c r="I370" s="70"/>
      <c r="J370" s="70"/>
      <c r="K370" s="70"/>
      <c r="L370" s="70"/>
      <c r="M370" s="70"/>
      <c r="N370" s="70"/>
    </row>
    <row r="371" spans="1:14" x14ac:dyDescent="0.25">
      <c r="A371" s="70"/>
      <c r="B371" s="70"/>
      <c r="C371" s="70"/>
      <c r="D371" s="70"/>
      <c r="E371" s="70"/>
      <c r="F371" s="70"/>
      <c r="G371" s="70"/>
      <c r="H371" s="39"/>
      <c r="I371" s="70"/>
      <c r="J371" s="70"/>
      <c r="K371" s="70"/>
      <c r="L371" s="70"/>
      <c r="M371" s="70"/>
      <c r="N371" s="70"/>
    </row>
    <row r="372" spans="1:14" x14ac:dyDescent="0.25">
      <c r="A372" s="70"/>
      <c r="B372" s="70"/>
      <c r="C372" s="70"/>
      <c r="D372" s="70"/>
      <c r="E372" s="70"/>
      <c r="F372" s="70"/>
      <c r="G372" s="70"/>
      <c r="H372" s="39"/>
      <c r="I372" s="70"/>
      <c r="J372" s="70"/>
      <c r="K372" s="70"/>
      <c r="L372" s="70"/>
      <c r="M372" s="70"/>
      <c r="N372" s="70"/>
    </row>
    <row r="373" spans="1:14" x14ac:dyDescent="0.25">
      <c r="A373" s="70"/>
      <c r="B373" s="70"/>
      <c r="C373" s="70"/>
      <c r="D373" s="70"/>
      <c r="E373" s="70"/>
      <c r="F373" s="70"/>
      <c r="G373" s="70"/>
      <c r="H373" s="39"/>
      <c r="I373" s="70"/>
      <c r="J373" s="70"/>
      <c r="K373" s="70"/>
      <c r="L373" s="70"/>
      <c r="M373" s="70"/>
      <c r="N373" s="70"/>
    </row>
    <row r="374" spans="1:14" x14ac:dyDescent="0.25">
      <c r="A374" s="70"/>
      <c r="B374" s="70"/>
      <c r="C374" s="70"/>
      <c r="D374" s="70"/>
      <c r="E374" s="70"/>
      <c r="F374" s="70"/>
      <c r="G374" s="70"/>
      <c r="H374" s="39"/>
      <c r="I374" s="70"/>
      <c r="J374" s="70"/>
      <c r="K374" s="70"/>
      <c r="L374" s="70"/>
      <c r="M374" s="70"/>
      <c r="N374" s="70"/>
    </row>
    <row r="375" spans="1:14" x14ac:dyDescent="0.25">
      <c r="A375" s="70"/>
      <c r="B375" s="70"/>
      <c r="C375" s="70"/>
      <c r="D375" s="70"/>
      <c r="E375" s="70"/>
      <c r="F375" s="70"/>
      <c r="G375" s="70"/>
      <c r="H375" s="39"/>
      <c r="I375" s="70"/>
      <c r="J375" s="70"/>
      <c r="K375" s="70"/>
      <c r="L375" s="70"/>
      <c r="M375" s="70"/>
      <c r="N375" s="70"/>
    </row>
    <row r="376" spans="1:14" x14ac:dyDescent="0.25">
      <c r="A376" s="70"/>
      <c r="B376" s="70"/>
      <c r="C376" s="70"/>
      <c r="D376" s="70"/>
      <c r="E376" s="70"/>
      <c r="F376" s="70"/>
      <c r="G376" s="70"/>
      <c r="H376" s="39"/>
      <c r="I376" s="70"/>
      <c r="J376" s="70"/>
      <c r="K376" s="70"/>
      <c r="L376" s="70"/>
      <c r="M376" s="70"/>
      <c r="N376" s="70"/>
    </row>
    <row r="377" spans="1:14" x14ac:dyDescent="0.25">
      <c r="A377" s="70"/>
      <c r="B377" s="70"/>
      <c r="C377" s="70"/>
      <c r="D377" s="70"/>
      <c r="E377" s="70"/>
      <c r="F377" s="70"/>
      <c r="G377" s="70"/>
      <c r="H377" s="39"/>
      <c r="I377" s="70"/>
      <c r="J377" s="70"/>
      <c r="K377" s="70"/>
      <c r="L377" s="70"/>
      <c r="M377" s="70"/>
      <c r="N377" s="70"/>
    </row>
    <row r="378" spans="1:14" x14ac:dyDescent="0.25">
      <c r="A378" s="70"/>
      <c r="B378" s="70"/>
      <c r="C378" s="70"/>
      <c r="D378" s="70"/>
      <c r="E378" s="70"/>
      <c r="F378" s="70"/>
      <c r="G378" s="70"/>
      <c r="H378" s="39"/>
      <c r="I378" s="70"/>
      <c r="J378" s="70"/>
      <c r="K378" s="70"/>
      <c r="L378" s="70"/>
      <c r="M378" s="70"/>
      <c r="N378" s="70"/>
    </row>
    <row r="379" spans="1:14" x14ac:dyDescent="0.25">
      <c r="A379" s="70"/>
      <c r="B379" s="70"/>
      <c r="C379" s="70"/>
      <c r="D379" s="70"/>
      <c r="E379" s="70"/>
      <c r="F379" s="70"/>
      <c r="G379" s="70"/>
      <c r="H379" s="39"/>
      <c r="I379" s="70"/>
      <c r="J379" s="70"/>
      <c r="K379" s="70"/>
      <c r="L379" s="70"/>
      <c r="M379" s="70"/>
      <c r="N379" s="70"/>
    </row>
    <row r="380" spans="1:14" x14ac:dyDescent="0.25">
      <c r="A380" s="70"/>
      <c r="B380" s="70"/>
      <c r="C380" s="70"/>
      <c r="D380" s="70"/>
      <c r="E380" s="70"/>
      <c r="F380" s="70"/>
      <c r="G380" s="70"/>
      <c r="H380" s="39"/>
      <c r="I380" s="70"/>
      <c r="J380" s="70"/>
      <c r="K380" s="70"/>
      <c r="L380" s="70"/>
      <c r="M380" s="70"/>
      <c r="N380" s="70"/>
    </row>
    <row r="381" spans="1:14" x14ac:dyDescent="0.25">
      <c r="A381" s="70"/>
      <c r="B381" s="70"/>
      <c r="C381" s="70"/>
      <c r="D381" s="70"/>
      <c r="E381" s="70"/>
      <c r="F381" s="70"/>
      <c r="G381" s="70"/>
      <c r="H381" s="39"/>
      <c r="I381" s="70"/>
      <c r="J381" s="70"/>
      <c r="K381" s="70"/>
      <c r="L381" s="70"/>
      <c r="M381" s="70"/>
      <c r="N381" s="70"/>
    </row>
    <row r="382" spans="1:14" x14ac:dyDescent="0.25">
      <c r="A382" s="70"/>
      <c r="B382" s="70"/>
      <c r="C382" s="70"/>
      <c r="D382" s="70"/>
      <c r="E382" s="70"/>
      <c r="F382" s="70"/>
      <c r="G382" s="70"/>
      <c r="H382" s="39"/>
      <c r="I382" s="70"/>
      <c r="J382" s="70"/>
      <c r="K382" s="70"/>
      <c r="L382" s="70"/>
      <c r="M382" s="70"/>
      <c r="N382" s="70"/>
    </row>
    <row r="383" spans="1:14" x14ac:dyDescent="0.25">
      <c r="A383" s="70"/>
      <c r="B383" s="70"/>
      <c r="C383" s="70"/>
      <c r="D383" s="70"/>
      <c r="E383" s="70"/>
      <c r="F383" s="70"/>
      <c r="G383" s="70"/>
      <c r="H383" s="39"/>
      <c r="I383" s="70"/>
      <c r="J383" s="70"/>
      <c r="K383" s="70"/>
      <c r="L383" s="70"/>
      <c r="M383" s="70"/>
      <c r="N383" s="70"/>
    </row>
    <row r="384" spans="1:14" x14ac:dyDescent="0.25">
      <c r="A384" s="70"/>
      <c r="B384" s="70"/>
      <c r="C384" s="70"/>
      <c r="D384" s="70"/>
      <c r="E384" s="70"/>
      <c r="F384" s="70"/>
      <c r="G384" s="70"/>
      <c r="H384" s="39"/>
      <c r="I384" s="70"/>
      <c r="J384" s="70"/>
      <c r="K384" s="70"/>
      <c r="L384" s="70"/>
      <c r="M384" s="70"/>
      <c r="N384" s="70"/>
    </row>
    <row r="385" spans="1:14" x14ac:dyDescent="0.25">
      <c r="A385" s="70"/>
      <c r="B385" s="70"/>
      <c r="C385" s="70"/>
      <c r="D385" s="70"/>
      <c r="E385" s="70"/>
      <c r="F385" s="70"/>
      <c r="G385" s="70"/>
      <c r="H385" s="39"/>
      <c r="I385" s="70"/>
      <c r="J385" s="70"/>
      <c r="K385" s="70"/>
      <c r="L385" s="70"/>
      <c r="M385" s="70"/>
      <c r="N385" s="70"/>
    </row>
    <row r="386" spans="1:14" x14ac:dyDescent="0.25">
      <c r="A386" s="70"/>
      <c r="B386" s="70"/>
      <c r="C386" s="70"/>
      <c r="D386" s="70"/>
      <c r="E386" s="70"/>
      <c r="F386" s="70"/>
      <c r="G386" s="70"/>
      <c r="H386" s="39"/>
      <c r="I386" s="70"/>
      <c r="J386" s="70"/>
      <c r="K386" s="70"/>
      <c r="L386" s="70"/>
      <c r="M386" s="70"/>
      <c r="N386" s="70"/>
    </row>
    <row r="387" spans="1:14" x14ac:dyDescent="0.25">
      <c r="A387" s="70"/>
      <c r="B387" s="70"/>
      <c r="C387" s="70"/>
      <c r="D387" s="70"/>
      <c r="E387" s="70"/>
      <c r="F387" s="70"/>
      <c r="G387" s="70"/>
      <c r="H387" s="39"/>
      <c r="I387" s="70"/>
      <c r="J387" s="70"/>
      <c r="K387" s="70"/>
      <c r="L387" s="70"/>
      <c r="M387" s="70"/>
      <c r="N387" s="70"/>
    </row>
    <row r="388" spans="1:14" x14ac:dyDescent="0.25">
      <c r="A388" s="70"/>
      <c r="B388" s="70"/>
      <c r="C388" s="70"/>
      <c r="D388" s="70"/>
      <c r="E388" s="70"/>
      <c r="F388" s="70"/>
      <c r="G388" s="70"/>
      <c r="H388" s="39"/>
      <c r="I388" s="70"/>
      <c r="J388" s="70"/>
      <c r="K388" s="70"/>
      <c r="L388" s="70"/>
      <c r="M388" s="70"/>
      <c r="N388" s="70"/>
    </row>
    <row r="389" spans="1:14" x14ac:dyDescent="0.25">
      <c r="A389" s="70"/>
      <c r="B389" s="70"/>
      <c r="C389" s="70"/>
      <c r="D389" s="70"/>
      <c r="E389" s="70"/>
      <c r="F389" s="70"/>
      <c r="G389" s="70"/>
      <c r="H389" s="39"/>
      <c r="I389" s="70"/>
      <c r="J389" s="70"/>
      <c r="K389" s="70"/>
      <c r="L389" s="70"/>
      <c r="M389" s="70"/>
      <c r="N389" s="70"/>
    </row>
    <row r="390" spans="1:14" x14ac:dyDescent="0.25">
      <c r="A390" s="70"/>
      <c r="B390" s="70"/>
      <c r="C390" s="70"/>
      <c r="D390" s="70"/>
      <c r="E390" s="70"/>
      <c r="F390" s="70"/>
      <c r="G390" s="70"/>
      <c r="H390" s="39"/>
      <c r="I390" s="70"/>
      <c r="J390" s="70"/>
      <c r="K390" s="70"/>
      <c r="L390" s="70"/>
      <c r="M390" s="70"/>
      <c r="N390" s="70"/>
    </row>
    <row r="391" spans="1:14" x14ac:dyDescent="0.25">
      <c r="A391" s="70"/>
      <c r="B391" s="70"/>
      <c r="C391" s="70"/>
      <c r="D391" s="70"/>
      <c r="E391" s="70"/>
      <c r="F391" s="70"/>
      <c r="G391" s="70"/>
      <c r="H391" s="39"/>
      <c r="I391" s="70"/>
      <c r="J391" s="70"/>
      <c r="K391" s="70"/>
      <c r="L391" s="70"/>
      <c r="M391" s="70"/>
      <c r="N391" s="70"/>
    </row>
    <row r="392" spans="1:14" x14ac:dyDescent="0.25">
      <c r="A392" s="70"/>
      <c r="B392" s="70"/>
      <c r="C392" s="70"/>
      <c r="D392" s="70"/>
      <c r="E392" s="70"/>
      <c r="F392" s="70"/>
      <c r="G392" s="70"/>
      <c r="H392" s="39"/>
      <c r="I392" s="70"/>
      <c r="J392" s="70"/>
      <c r="K392" s="70"/>
      <c r="L392" s="70"/>
      <c r="M392" s="70"/>
      <c r="N392" s="70"/>
    </row>
    <row r="393" spans="1:14" x14ac:dyDescent="0.25">
      <c r="A393" s="70"/>
      <c r="B393" s="70"/>
      <c r="C393" s="70"/>
      <c r="D393" s="70"/>
      <c r="E393" s="70"/>
      <c r="F393" s="70"/>
      <c r="G393" s="70"/>
      <c r="H393" s="39"/>
      <c r="I393" s="70"/>
      <c r="J393" s="70"/>
      <c r="K393" s="70"/>
      <c r="L393" s="70"/>
      <c r="M393" s="70"/>
      <c r="N393" s="70"/>
    </row>
    <row r="394" spans="1:14" x14ac:dyDescent="0.25">
      <c r="A394" s="70"/>
      <c r="B394" s="70"/>
      <c r="C394" s="70"/>
      <c r="D394" s="70"/>
      <c r="E394" s="70"/>
      <c r="F394" s="70"/>
      <c r="G394" s="70"/>
      <c r="H394" s="39"/>
      <c r="I394" s="70"/>
      <c r="J394" s="70"/>
      <c r="K394" s="70"/>
      <c r="L394" s="70"/>
      <c r="M394" s="70"/>
      <c r="N394" s="70"/>
    </row>
    <row r="395" spans="1:14" x14ac:dyDescent="0.25">
      <c r="A395" s="70"/>
      <c r="B395" s="70"/>
      <c r="C395" s="70"/>
      <c r="D395" s="70"/>
      <c r="E395" s="70"/>
      <c r="F395" s="70"/>
      <c r="G395" s="70"/>
      <c r="H395" s="39"/>
      <c r="I395" s="70"/>
      <c r="J395" s="70"/>
      <c r="K395" s="70"/>
      <c r="L395" s="70"/>
      <c r="M395" s="70"/>
      <c r="N395" s="70"/>
    </row>
    <row r="396" spans="1:14" x14ac:dyDescent="0.25">
      <c r="A396" s="70"/>
      <c r="B396" s="70"/>
      <c r="C396" s="70"/>
      <c r="D396" s="70"/>
      <c r="E396" s="70"/>
      <c r="F396" s="70"/>
      <c r="G396" s="70"/>
      <c r="H396" s="39"/>
      <c r="I396" s="70"/>
      <c r="J396" s="70"/>
      <c r="K396" s="70"/>
      <c r="L396" s="70"/>
      <c r="M396" s="70"/>
      <c r="N396" s="70"/>
    </row>
    <row r="397" spans="1:14" x14ac:dyDescent="0.25">
      <c r="A397" s="70"/>
      <c r="B397" s="70"/>
      <c r="C397" s="70"/>
      <c r="D397" s="70"/>
      <c r="E397" s="70"/>
      <c r="F397" s="70"/>
      <c r="G397" s="70"/>
      <c r="H397" s="39"/>
      <c r="I397" s="70"/>
      <c r="J397" s="70"/>
      <c r="K397" s="70"/>
      <c r="L397" s="70"/>
      <c r="M397" s="70"/>
      <c r="N397" s="70"/>
    </row>
    <row r="398" spans="1:14" x14ac:dyDescent="0.25">
      <c r="A398" s="70"/>
      <c r="B398" s="70"/>
      <c r="C398" s="70"/>
      <c r="D398" s="70"/>
      <c r="E398" s="70"/>
      <c r="F398" s="70"/>
      <c r="G398" s="70"/>
      <c r="H398" s="39"/>
      <c r="I398" s="70"/>
      <c r="J398" s="70"/>
      <c r="K398" s="70"/>
      <c r="L398" s="70"/>
      <c r="M398" s="70"/>
      <c r="N398" s="70"/>
    </row>
    <row r="399" spans="1:14" x14ac:dyDescent="0.25">
      <c r="A399" s="70"/>
      <c r="B399" s="70"/>
      <c r="C399" s="70"/>
      <c r="D399" s="70"/>
      <c r="E399" s="70"/>
      <c r="F399" s="70"/>
      <c r="G399" s="70"/>
      <c r="H399" s="39"/>
      <c r="I399" s="70"/>
      <c r="J399" s="70"/>
      <c r="K399" s="70"/>
      <c r="L399" s="70"/>
      <c r="M399" s="70"/>
      <c r="N399" s="70"/>
    </row>
    <row r="400" spans="1:14" x14ac:dyDescent="0.25">
      <c r="A400" s="70"/>
      <c r="B400" s="70"/>
      <c r="C400" s="70"/>
      <c r="D400" s="70"/>
      <c r="E400" s="70"/>
      <c r="F400" s="70"/>
      <c r="G400" s="70"/>
      <c r="H400" s="39"/>
      <c r="I400" s="70"/>
      <c r="J400" s="70"/>
      <c r="K400" s="70"/>
      <c r="L400" s="70"/>
      <c r="M400" s="70"/>
      <c r="N400" s="70"/>
    </row>
    <row r="401" spans="1:14" x14ac:dyDescent="0.25">
      <c r="A401" s="70"/>
      <c r="B401" s="70"/>
      <c r="C401" s="70"/>
      <c r="D401" s="70"/>
      <c r="E401" s="70"/>
      <c r="F401" s="70"/>
      <c r="G401" s="70"/>
      <c r="H401" s="39"/>
      <c r="I401" s="70"/>
      <c r="J401" s="70"/>
      <c r="K401" s="70"/>
      <c r="L401" s="70"/>
      <c r="M401" s="70"/>
      <c r="N401" s="70"/>
    </row>
    <row r="402" spans="1:14" x14ac:dyDescent="0.25">
      <c r="A402" s="70"/>
      <c r="B402" s="70"/>
      <c r="C402" s="70"/>
      <c r="D402" s="70"/>
      <c r="E402" s="70"/>
      <c r="F402" s="70"/>
      <c r="G402" s="70"/>
      <c r="H402" s="39"/>
      <c r="I402" s="70"/>
      <c r="J402" s="70"/>
      <c r="K402" s="70"/>
      <c r="L402" s="70"/>
      <c r="M402" s="70"/>
      <c r="N402" s="70"/>
    </row>
    <row r="403" spans="1:14" x14ac:dyDescent="0.25">
      <c r="A403" s="70"/>
      <c r="B403" s="70"/>
      <c r="C403" s="70"/>
      <c r="D403" s="70"/>
      <c r="E403" s="70"/>
      <c r="F403" s="70"/>
      <c r="G403" s="70"/>
      <c r="H403" s="39"/>
      <c r="I403" s="70"/>
      <c r="J403" s="70"/>
      <c r="K403" s="70"/>
      <c r="L403" s="70"/>
      <c r="M403" s="70"/>
      <c r="N403" s="70"/>
    </row>
    <row r="404" spans="1:14" x14ac:dyDescent="0.25">
      <c r="A404" s="70"/>
      <c r="B404" s="70"/>
      <c r="C404" s="70"/>
      <c r="D404" s="70"/>
      <c r="E404" s="70"/>
      <c r="F404" s="70"/>
      <c r="G404" s="70"/>
      <c r="H404" s="39"/>
      <c r="I404" s="70"/>
      <c r="J404" s="70"/>
      <c r="K404" s="70"/>
      <c r="L404" s="70"/>
      <c r="M404" s="70"/>
      <c r="N404" s="70"/>
    </row>
    <row r="405" spans="1:14" x14ac:dyDescent="0.25">
      <c r="A405" s="70"/>
      <c r="B405" s="70"/>
      <c r="C405" s="70"/>
      <c r="D405" s="70"/>
      <c r="E405" s="70"/>
      <c r="F405" s="70"/>
      <c r="G405" s="70"/>
      <c r="H405" s="39"/>
      <c r="I405" s="70"/>
      <c r="J405" s="70"/>
      <c r="K405" s="70"/>
      <c r="L405" s="70"/>
      <c r="M405" s="70"/>
      <c r="N405" s="70"/>
    </row>
    <row r="406" spans="1:14" x14ac:dyDescent="0.25">
      <c r="A406" s="70"/>
      <c r="B406" s="70"/>
      <c r="C406" s="70"/>
      <c r="D406" s="70"/>
      <c r="E406" s="70"/>
      <c r="F406" s="70"/>
      <c r="G406" s="70"/>
      <c r="H406" s="39"/>
      <c r="I406" s="70"/>
      <c r="J406" s="70"/>
      <c r="K406" s="70"/>
      <c r="L406" s="70"/>
      <c r="M406" s="70"/>
      <c r="N406" s="70"/>
    </row>
    <row r="407" spans="1:14" x14ac:dyDescent="0.25">
      <c r="A407" s="70"/>
      <c r="B407" s="70"/>
      <c r="C407" s="70"/>
      <c r="D407" s="70"/>
      <c r="E407" s="70"/>
      <c r="F407" s="70"/>
      <c r="G407" s="70"/>
      <c r="H407" s="39"/>
      <c r="I407" s="70"/>
      <c r="J407" s="70"/>
      <c r="K407" s="70"/>
      <c r="L407" s="70"/>
      <c r="M407" s="70"/>
      <c r="N407" s="70"/>
    </row>
    <row r="408" spans="1:14" x14ac:dyDescent="0.25">
      <c r="A408" s="70"/>
      <c r="B408" s="70"/>
      <c r="C408" s="70"/>
      <c r="D408" s="70"/>
      <c r="E408" s="70"/>
      <c r="F408" s="70"/>
      <c r="G408" s="70"/>
      <c r="H408" s="39"/>
      <c r="I408" s="70"/>
      <c r="J408" s="70"/>
      <c r="K408" s="70"/>
      <c r="L408" s="70"/>
      <c r="M408" s="70"/>
      <c r="N408" s="70"/>
    </row>
    <row r="409" spans="1:14" x14ac:dyDescent="0.25">
      <c r="A409" s="70"/>
      <c r="B409" s="70"/>
      <c r="C409" s="70"/>
      <c r="D409" s="70"/>
      <c r="E409" s="70"/>
      <c r="F409" s="70"/>
      <c r="G409" s="70"/>
      <c r="H409" s="39"/>
      <c r="I409" s="70"/>
      <c r="J409" s="70"/>
      <c r="K409" s="70"/>
      <c r="L409" s="70"/>
      <c r="M409" s="70"/>
      <c r="N409" s="70"/>
    </row>
    <row r="410" spans="1:14" x14ac:dyDescent="0.25">
      <c r="A410" s="70"/>
      <c r="B410" s="70"/>
      <c r="C410" s="70"/>
      <c r="D410" s="70"/>
      <c r="E410" s="70"/>
      <c r="F410" s="70"/>
      <c r="G410" s="70"/>
      <c r="H410" s="39"/>
      <c r="I410" s="70"/>
      <c r="J410" s="70"/>
      <c r="K410" s="70"/>
      <c r="L410" s="70"/>
      <c r="M410" s="70"/>
      <c r="N410" s="70"/>
    </row>
    <row r="411" spans="1:14" x14ac:dyDescent="0.25">
      <c r="A411" s="70"/>
      <c r="B411" s="70"/>
      <c r="C411" s="70"/>
      <c r="D411" s="70"/>
      <c r="E411" s="70"/>
      <c r="F411" s="70"/>
      <c r="G411" s="70"/>
      <c r="H411" s="39"/>
      <c r="I411" s="70"/>
      <c r="J411" s="70"/>
      <c r="K411" s="70"/>
      <c r="L411" s="70"/>
      <c r="M411" s="70"/>
      <c r="N411" s="70"/>
    </row>
    <row r="412" spans="1:14" x14ac:dyDescent="0.25">
      <c r="A412" s="70"/>
      <c r="B412" s="70"/>
      <c r="C412" s="70"/>
      <c r="D412" s="70"/>
      <c r="E412" s="70"/>
      <c r="F412" s="70"/>
      <c r="G412" s="70"/>
      <c r="H412" s="39"/>
      <c r="I412" s="70"/>
      <c r="J412" s="70"/>
      <c r="K412" s="70"/>
      <c r="L412" s="70"/>
      <c r="M412" s="70"/>
      <c r="N412" s="70"/>
    </row>
    <row r="413" spans="1:14" x14ac:dyDescent="0.25">
      <c r="A413" s="70"/>
      <c r="B413" s="70"/>
      <c r="C413" s="70"/>
      <c r="D413" s="70"/>
      <c r="E413" s="70"/>
      <c r="F413" s="70"/>
      <c r="G413" s="70"/>
      <c r="H413" s="39"/>
      <c r="I413" s="70"/>
      <c r="J413" s="70"/>
      <c r="K413" s="70"/>
      <c r="L413" s="70"/>
      <c r="M413" s="70"/>
      <c r="N413" s="70"/>
    </row>
  </sheetData>
  <sheetProtection algorithmName="SHA-512" hashValue="+Q35N3ks0YQu0YzmbH+4d98MzmRkh726Jrn7IrAaIxAevqUO9uxVI/SMiAcWx2pdpJHQA7ZUp4Fnug7Ab5vdvQ==" saltValue="IxelJuN9jQ59vCPIC57JNA=="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autoFilter ref="L112:L126" xr:uid="{00000000-0009-0000-0000-000004000000}">
    <sortState xmlns:xlrd2="http://schemas.microsoft.com/office/spreadsheetml/2017/richdata2" ref="L113:L127">
      <sortCondition ref="L112:L126"/>
    </sortState>
  </autoFilter>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80" display="'B1. HTT Mortgage Assets'!B18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 ref="C29" r:id="rId4" xr:uid="{00000000-0004-0000-0400-00001B000000}"/>
    <hyperlink ref="C229" r:id="rId5" xr:uid="{00000000-0004-0000-0400-00001C000000}"/>
  </hyperlinks>
  <pageMargins left="0.70866141732283472" right="0.70866141732283472" top="0.74803149606299213" bottom="0.74803149606299213" header="0.31496062992125984" footer="0.31496062992125984"/>
  <pageSetup paperSize="9" scale="50" fitToHeight="0" orientation="landscape" r:id="rId6"/>
  <headerFooter>
    <oddHeader>&amp;R&amp;G</oddHeader>
  </headerFooter>
  <ignoredErrors>
    <ignoredError sqref="F58 F77" formula="1"/>
  </ignoredErrors>
  <legacyDrawingHF r:id="rId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393"/>
  <sheetViews>
    <sheetView zoomScale="80" zoomScaleNormal="80" workbookViewId="0"/>
  </sheetViews>
  <sheetFormatPr defaultColWidth="8.85546875" defaultRowHeight="15" outlineLevelRow="1" x14ac:dyDescent="0.25"/>
  <cols>
    <col min="1" max="1" width="13.85546875" style="119" customWidth="1"/>
    <col min="2" max="2" width="60.85546875" style="119" customWidth="1"/>
    <col min="3" max="3" width="41" style="119" customWidth="1"/>
    <col min="4" max="4" width="40.85546875" style="119" customWidth="1"/>
    <col min="5" max="5" width="6.7109375" style="119" customWidth="1"/>
    <col min="6" max="6" width="41.5703125" style="119" customWidth="1"/>
    <col min="7" max="7" width="41.5703125" style="114" customWidth="1"/>
    <col min="8" max="16384" width="8.85546875" style="115"/>
  </cols>
  <sheetData>
    <row r="1" spans="1:7" ht="31.5" x14ac:dyDescent="0.25">
      <c r="A1" s="157" t="s">
        <v>487</v>
      </c>
      <c r="B1" s="157"/>
      <c r="C1" s="114"/>
      <c r="D1" s="114"/>
      <c r="E1" s="114"/>
      <c r="F1" s="164" t="s">
        <v>1313</v>
      </c>
    </row>
    <row r="2" spans="1:7" ht="15.75" thickBot="1" x14ac:dyDescent="0.3">
      <c r="A2" s="114"/>
      <c r="B2" s="114"/>
      <c r="C2" s="114"/>
      <c r="D2" s="114"/>
      <c r="E2" s="114"/>
      <c r="F2" s="114"/>
    </row>
    <row r="3" spans="1:7" ht="19.5" thickBot="1" x14ac:dyDescent="0.3">
      <c r="A3" s="116"/>
      <c r="B3" s="117" t="s">
        <v>35</v>
      </c>
      <c r="C3" s="118" t="s">
        <v>175</v>
      </c>
      <c r="D3" s="116"/>
      <c r="E3" s="116"/>
      <c r="F3" s="114"/>
      <c r="G3" s="116"/>
    </row>
    <row r="4" spans="1:7" ht="15.75" thickBot="1" x14ac:dyDescent="0.3"/>
    <row r="5" spans="1:7" ht="18.75" x14ac:dyDescent="0.25">
      <c r="A5" s="120"/>
      <c r="B5" s="121" t="s">
        <v>488</v>
      </c>
      <c r="C5" s="120"/>
      <c r="E5" s="122"/>
      <c r="F5" s="122"/>
    </row>
    <row r="6" spans="1:7" x14ac:dyDescent="0.25">
      <c r="B6" s="123" t="s">
        <v>489</v>
      </c>
    </row>
    <row r="7" spans="1:7" x14ac:dyDescent="0.25">
      <c r="B7" s="124" t="s">
        <v>490</v>
      </c>
    </row>
    <row r="8" spans="1:7" ht="15.75" thickBot="1" x14ac:dyDescent="0.3">
      <c r="B8" s="125" t="s">
        <v>491</v>
      </c>
    </row>
    <row r="9" spans="1:7" x14ac:dyDescent="0.25">
      <c r="B9" s="126"/>
    </row>
    <row r="10" spans="1:7" ht="37.5" x14ac:dyDescent="0.25">
      <c r="A10" s="127" t="s">
        <v>44</v>
      </c>
      <c r="B10" s="127" t="s">
        <v>489</v>
      </c>
      <c r="C10" s="128"/>
      <c r="D10" s="128"/>
      <c r="E10" s="128"/>
      <c r="F10" s="128"/>
      <c r="G10" s="129"/>
    </row>
    <row r="11" spans="1:7" ht="15" customHeight="1" x14ac:dyDescent="0.25">
      <c r="A11" s="130"/>
      <c r="B11" s="131" t="s">
        <v>492</v>
      </c>
      <c r="C11" s="130" t="s">
        <v>76</v>
      </c>
      <c r="D11" s="130"/>
      <c r="E11" s="130"/>
      <c r="F11" s="132" t="s">
        <v>493</v>
      </c>
      <c r="G11" s="132"/>
    </row>
    <row r="12" spans="1:7" x14ac:dyDescent="0.25">
      <c r="A12" s="119" t="s">
        <v>494</v>
      </c>
      <c r="B12" s="119" t="s">
        <v>495</v>
      </c>
      <c r="C12" s="175">
        <v>732.23</v>
      </c>
      <c r="F12" s="174">
        <f>IF($C$15=0,"",IF(C12="[for completion]","",C12/$C$15))</f>
        <v>1</v>
      </c>
    </row>
    <row r="13" spans="1:7" x14ac:dyDescent="0.25">
      <c r="A13" s="119" t="s">
        <v>496</v>
      </c>
      <c r="B13" s="119" t="s">
        <v>497</v>
      </c>
      <c r="C13" s="175">
        <v>0</v>
      </c>
      <c r="F13" s="174">
        <f>IF($C$15=0,"",IF(C13="[for completion]","",C13/$C$15))</f>
        <v>0</v>
      </c>
    </row>
    <row r="14" spans="1:7" x14ac:dyDescent="0.25">
      <c r="A14" s="119" t="s">
        <v>498</v>
      </c>
      <c r="B14" s="119" t="s">
        <v>108</v>
      </c>
      <c r="C14" s="175">
        <v>0</v>
      </c>
      <c r="F14" s="174">
        <f>IF($C$15=0,"",IF(C14="[for completion]","",C14/$C$15))</f>
        <v>0</v>
      </c>
    </row>
    <row r="15" spans="1:7" x14ac:dyDescent="0.25">
      <c r="A15" s="119" t="s">
        <v>499</v>
      </c>
      <c r="B15" s="134" t="s">
        <v>110</v>
      </c>
      <c r="C15" s="175">
        <f>SUM(C12:C14)</f>
        <v>732.23</v>
      </c>
      <c r="F15" s="153">
        <f>SUM(F12:F14)</f>
        <v>1</v>
      </c>
    </row>
    <row r="16" spans="1:7" outlineLevel="1" x14ac:dyDescent="0.25">
      <c r="A16" s="119" t="s">
        <v>500</v>
      </c>
      <c r="B16" s="136" t="s">
        <v>501</v>
      </c>
      <c r="C16" s="175"/>
      <c r="F16" s="174">
        <f t="shared" ref="F16:F26" si="0">IF($C$15=0,"",IF(C16="[for completion]","",C16/$C$15))</f>
        <v>0</v>
      </c>
    </row>
    <row r="17" spans="1:7" outlineLevel="1" x14ac:dyDescent="0.25">
      <c r="A17" s="119" t="s">
        <v>502</v>
      </c>
      <c r="B17" s="136" t="s">
        <v>1152</v>
      </c>
      <c r="C17" s="175"/>
      <c r="F17" s="174">
        <f t="shared" si="0"/>
        <v>0</v>
      </c>
    </row>
    <row r="18" spans="1:7" outlineLevel="1" x14ac:dyDescent="0.25">
      <c r="A18" s="119" t="s">
        <v>503</v>
      </c>
      <c r="B18" s="136" t="s">
        <v>112</v>
      </c>
      <c r="C18" s="175"/>
      <c r="F18" s="174">
        <f t="shared" si="0"/>
        <v>0</v>
      </c>
    </row>
    <row r="19" spans="1:7" outlineLevel="1" x14ac:dyDescent="0.25">
      <c r="A19" s="119" t="s">
        <v>504</v>
      </c>
      <c r="B19" s="136" t="s">
        <v>112</v>
      </c>
      <c r="C19" s="175"/>
      <c r="F19" s="174">
        <f t="shared" si="0"/>
        <v>0</v>
      </c>
    </row>
    <row r="20" spans="1:7" outlineLevel="1" x14ac:dyDescent="0.25">
      <c r="A20" s="119" t="s">
        <v>505</v>
      </c>
      <c r="B20" s="136" t="s">
        <v>112</v>
      </c>
      <c r="C20" s="175"/>
      <c r="F20" s="174">
        <f t="shared" si="0"/>
        <v>0</v>
      </c>
    </row>
    <row r="21" spans="1:7" outlineLevel="1" x14ac:dyDescent="0.25">
      <c r="A21" s="119" t="s">
        <v>506</v>
      </c>
      <c r="B21" s="136" t="s">
        <v>112</v>
      </c>
      <c r="C21" s="175"/>
      <c r="F21" s="174">
        <f t="shared" si="0"/>
        <v>0</v>
      </c>
    </row>
    <row r="22" spans="1:7" outlineLevel="1" x14ac:dyDescent="0.25">
      <c r="A22" s="119" t="s">
        <v>507</v>
      </c>
      <c r="B22" s="136" t="s">
        <v>112</v>
      </c>
      <c r="C22" s="175"/>
      <c r="F22" s="174">
        <f t="shared" si="0"/>
        <v>0</v>
      </c>
    </row>
    <row r="23" spans="1:7" outlineLevel="1" x14ac:dyDescent="0.25">
      <c r="A23" s="119" t="s">
        <v>508</v>
      </c>
      <c r="B23" s="136" t="s">
        <v>112</v>
      </c>
      <c r="C23" s="175"/>
      <c r="F23" s="174">
        <f t="shared" si="0"/>
        <v>0</v>
      </c>
    </row>
    <row r="24" spans="1:7" outlineLevel="1" x14ac:dyDescent="0.25">
      <c r="A24" s="119" t="s">
        <v>509</v>
      </c>
      <c r="B24" s="136" t="s">
        <v>112</v>
      </c>
      <c r="C24" s="175"/>
      <c r="F24" s="174">
        <f t="shared" si="0"/>
        <v>0</v>
      </c>
    </row>
    <row r="25" spans="1:7" outlineLevel="1" x14ac:dyDescent="0.25">
      <c r="A25" s="119" t="s">
        <v>510</v>
      </c>
      <c r="B25" s="136" t="s">
        <v>112</v>
      </c>
      <c r="C25" s="175"/>
      <c r="F25" s="174">
        <f t="shared" si="0"/>
        <v>0</v>
      </c>
    </row>
    <row r="26" spans="1:7" outlineLevel="1" x14ac:dyDescent="0.25">
      <c r="A26" s="119" t="s">
        <v>511</v>
      </c>
      <c r="B26" s="136" t="s">
        <v>112</v>
      </c>
      <c r="C26" s="176"/>
      <c r="D26" s="115"/>
      <c r="E26" s="115"/>
      <c r="F26" s="174">
        <f t="shared" si="0"/>
        <v>0</v>
      </c>
    </row>
    <row r="27" spans="1:7" ht="15" customHeight="1" x14ac:dyDescent="0.25">
      <c r="A27" s="130"/>
      <c r="B27" s="131" t="s">
        <v>512</v>
      </c>
      <c r="C27" s="130" t="s">
        <v>513</v>
      </c>
      <c r="D27" s="130" t="s">
        <v>514</v>
      </c>
      <c r="E27" s="137"/>
      <c r="F27" s="130" t="s">
        <v>515</v>
      </c>
      <c r="G27" s="132"/>
    </row>
    <row r="28" spans="1:7" x14ac:dyDescent="0.25">
      <c r="A28" s="119" t="s">
        <v>516</v>
      </c>
      <c r="B28" s="119" t="s">
        <v>517</v>
      </c>
      <c r="C28" s="178">
        <v>22953</v>
      </c>
      <c r="D28" s="119">
        <v>0</v>
      </c>
      <c r="F28" s="178">
        <f>C28</f>
        <v>22953</v>
      </c>
    </row>
    <row r="29" spans="1:7" outlineLevel="1" x14ac:dyDescent="0.25">
      <c r="A29" s="119" t="s">
        <v>518</v>
      </c>
      <c r="B29" s="138" t="s">
        <v>519</v>
      </c>
      <c r="C29" s="178">
        <v>19671</v>
      </c>
      <c r="D29" s="119">
        <v>0</v>
      </c>
      <c r="F29" s="178">
        <f>C29</f>
        <v>19671</v>
      </c>
    </row>
    <row r="30" spans="1:7" outlineLevel="1" x14ac:dyDescent="0.25">
      <c r="A30" s="119" t="s">
        <v>520</v>
      </c>
      <c r="B30" s="138" t="s">
        <v>521</v>
      </c>
    </row>
    <row r="31" spans="1:7" outlineLevel="1" x14ac:dyDescent="0.25">
      <c r="A31" s="119" t="s">
        <v>522</v>
      </c>
      <c r="B31" s="138"/>
    </row>
    <row r="32" spans="1:7" outlineLevel="1" x14ac:dyDescent="0.25">
      <c r="A32" s="119" t="s">
        <v>523</v>
      </c>
      <c r="B32" s="138"/>
    </row>
    <row r="33" spans="1:7" outlineLevel="1" x14ac:dyDescent="0.25">
      <c r="A33" s="119" t="s">
        <v>1335</v>
      </c>
      <c r="B33" s="138"/>
    </row>
    <row r="34" spans="1:7" outlineLevel="1" x14ac:dyDescent="0.25">
      <c r="A34" s="119" t="s">
        <v>1336</v>
      </c>
      <c r="B34" s="138"/>
    </row>
    <row r="35" spans="1:7" ht="15" customHeight="1" x14ac:dyDescent="0.25">
      <c r="A35" s="130"/>
      <c r="B35" s="131" t="s">
        <v>524</v>
      </c>
      <c r="C35" s="130" t="s">
        <v>525</v>
      </c>
      <c r="D35" s="130" t="s">
        <v>526</v>
      </c>
      <c r="E35" s="137"/>
      <c r="F35" s="132" t="s">
        <v>493</v>
      </c>
      <c r="G35" s="132"/>
    </row>
    <row r="36" spans="1:7" x14ac:dyDescent="0.25">
      <c r="A36" s="119" t="s">
        <v>527</v>
      </c>
      <c r="B36" s="119" t="s">
        <v>528</v>
      </c>
      <c r="C36" s="153">
        <v>9.6177416060760617E-3</v>
      </c>
      <c r="D36" s="153">
        <v>0</v>
      </c>
      <c r="E36" s="177"/>
      <c r="F36" s="153">
        <f>C36</f>
        <v>9.6177416060760617E-3</v>
      </c>
    </row>
    <row r="37" spans="1:7" outlineLevel="1" x14ac:dyDescent="0.25">
      <c r="A37" s="119" t="s">
        <v>529</v>
      </c>
      <c r="C37" s="153"/>
      <c r="D37" s="153"/>
      <c r="E37" s="177"/>
      <c r="F37" s="153"/>
    </row>
    <row r="38" spans="1:7" outlineLevel="1" x14ac:dyDescent="0.25">
      <c r="A38" s="119" t="s">
        <v>530</v>
      </c>
      <c r="C38" s="153"/>
      <c r="D38" s="153"/>
      <c r="E38" s="177"/>
      <c r="F38" s="153"/>
    </row>
    <row r="39" spans="1:7" outlineLevel="1" x14ac:dyDescent="0.25">
      <c r="A39" s="119" t="s">
        <v>531</v>
      </c>
      <c r="C39" s="153"/>
      <c r="D39" s="153"/>
      <c r="E39" s="177"/>
      <c r="F39" s="153"/>
    </row>
    <row r="40" spans="1:7" outlineLevel="1" x14ac:dyDescent="0.25">
      <c r="A40" s="119" t="s">
        <v>532</v>
      </c>
      <c r="C40" s="153"/>
      <c r="D40" s="153"/>
      <c r="E40" s="177"/>
      <c r="F40" s="153"/>
    </row>
    <row r="41" spans="1:7" outlineLevel="1" x14ac:dyDescent="0.25">
      <c r="A41" s="119" t="s">
        <v>533</v>
      </c>
      <c r="C41" s="153"/>
      <c r="D41" s="153"/>
      <c r="E41" s="177"/>
      <c r="F41" s="153"/>
    </row>
    <row r="42" spans="1:7" outlineLevel="1" x14ac:dyDescent="0.25">
      <c r="A42" s="119" t="s">
        <v>534</v>
      </c>
      <c r="C42" s="153"/>
      <c r="D42" s="153"/>
      <c r="E42" s="177"/>
      <c r="F42" s="153"/>
    </row>
    <row r="43" spans="1:7" ht="15" customHeight="1" x14ac:dyDescent="0.25">
      <c r="A43" s="130"/>
      <c r="B43" s="131" t="s">
        <v>535</v>
      </c>
      <c r="C43" s="130" t="s">
        <v>525</v>
      </c>
      <c r="D43" s="130" t="s">
        <v>526</v>
      </c>
      <c r="E43" s="137"/>
      <c r="F43" s="132" t="s">
        <v>493</v>
      </c>
      <c r="G43" s="132"/>
    </row>
    <row r="44" spans="1:7" x14ac:dyDescent="0.25">
      <c r="A44" s="119" t="s">
        <v>536</v>
      </c>
      <c r="B44" s="139" t="s">
        <v>537</v>
      </c>
      <c r="C44" s="152">
        <f>SUM(C45:C72)</f>
        <v>1</v>
      </c>
      <c r="D44" s="152">
        <f>SUM(D45:D72)</f>
        <v>0</v>
      </c>
      <c r="E44" s="153"/>
      <c r="F44" s="152">
        <f>SUM(F45:F72)</f>
        <v>1</v>
      </c>
      <c r="G44" s="119"/>
    </row>
    <row r="45" spans="1:7" x14ac:dyDescent="0.25">
      <c r="A45" s="119" t="s">
        <v>538</v>
      </c>
      <c r="B45" s="119" t="s">
        <v>539</v>
      </c>
      <c r="C45" s="153">
        <v>0</v>
      </c>
      <c r="D45" s="153">
        <v>0</v>
      </c>
      <c r="E45" s="153"/>
      <c r="F45" s="153">
        <v>0</v>
      </c>
      <c r="G45" s="119"/>
    </row>
    <row r="46" spans="1:7" x14ac:dyDescent="0.25">
      <c r="A46" s="119" t="s">
        <v>540</v>
      </c>
      <c r="B46" s="119" t="s">
        <v>541</v>
      </c>
      <c r="C46" s="153">
        <v>0</v>
      </c>
      <c r="D46" s="153">
        <v>0</v>
      </c>
      <c r="E46" s="153"/>
      <c r="F46" s="153">
        <v>0</v>
      </c>
      <c r="G46" s="119"/>
    </row>
    <row r="47" spans="1:7" x14ac:dyDescent="0.25">
      <c r="A47" s="119" t="s">
        <v>542</v>
      </c>
      <c r="B47" s="119" t="s">
        <v>543</v>
      </c>
      <c r="C47" s="153">
        <v>0</v>
      </c>
      <c r="D47" s="153">
        <v>0</v>
      </c>
      <c r="E47" s="153"/>
      <c r="F47" s="153">
        <v>0</v>
      </c>
      <c r="G47" s="119"/>
    </row>
    <row r="48" spans="1:7" x14ac:dyDescent="0.25">
      <c r="A48" s="119" t="s">
        <v>544</v>
      </c>
      <c r="B48" s="119" t="s">
        <v>545</v>
      </c>
      <c r="C48" s="153">
        <v>0</v>
      </c>
      <c r="D48" s="153">
        <v>0</v>
      </c>
      <c r="E48" s="153"/>
      <c r="F48" s="153">
        <v>0</v>
      </c>
      <c r="G48" s="119"/>
    </row>
    <row r="49" spans="1:7" x14ac:dyDescent="0.25">
      <c r="A49" s="119" t="s">
        <v>546</v>
      </c>
      <c r="B49" s="119" t="s">
        <v>547</v>
      </c>
      <c r="C49" s="153">
        <v>0</v>
      </c>
      <c r="D49" s="153">
        <v>0</v>
      </c>
      <c r="E49" s="153"/>
      <c r="F49" s="153">
        <v>0</v>
      </c>
      <c r="G49" s="119"/>
    </row>
    <row r="50" spans="1:7" x14ac:dyDescent="0.25">
      <c r="A50" s="119" t="s">
        <v>548</v>
      </c>
      <c r="B50" s="119" t="s">
        <v>549</v>
      </c>
      <c r="C50" s="153">
        <v>0</v>
      </c>
      <c r="D50" s="153">
        <v>0</v>
      </c>
      <c r="E50" s="153"/>
      <c r="F50" s="153">
        <v>0</v>
      </c>
      <c r="G50" s="119"/>
    </row>
    <row r="51" spans="1:7" x14ac:dyDescent="0.25">
      <c r="A51" s="119" t="s">
        <v>550</v>
      </c>
      <c r="B51" s="119" t="s">
        <v>551</v>
      </c>
      <c r="C51" s="153">
        <v>0</v>
      </c>
      <c r="D51" s="153">
        <v>0</v>
      </c>
      <c r="E51" s="153"/>
      <c r="F51" s="153">
        <v>0</v>
      </c>
      <c r="G51" s="119"/>
    </row>
    <row r="52" spans="1:7" x14ac:dyDescent="0.25">
      <c r="A52" s="119" t="s">
        <v>552</v>
      </c>
      <c r="B52" s="119" t="s">
        <v>553</v>
      </c>
      <c r="C52" s="153">
        <v>0</v>
      </c>
      <c r="D52" s="153">
        <v>0</v>
      </c>
      <c r="E52" s="153"/>
      <c r="F52" s="153">
        <v>0</v>
      </c>
      <c r="G52" s="119"/>
    </row>
    <row r="53" spans="1:7" x14ac:dyDescent="0.25">
      <c r="A53" s="119" t="s">
        <v>554</v>
      </c>
      <c r="B53" s="119" t="s">
        <v>555</v>
      </c>
      <c r="C53" s="153">
        <v>0</v>
      </c>
      <c r="D53" s="153">
        <v>0</v>
      </c>
      <c r="E53" s="153"/>
      <c r="F53" s="153">
        <v>0</v>
      </c>
      <c r="G53" s="119"/>
    </row>
    <row r="54" spans="1:7" x14ac:dyDescent="0.25">
      <c r="A54" s="119" t="s">
        <v>556</v>
      </c>
      <c r="B54" s="119" t="s">
        <v>557</v>
      </c>
      <c r="C54" s="153">
        <v>0</v>
      </c>
      <c r="D54" s="153">
        <v>0</v>
      </c>
      <c r="E54" s="153"/>
      <c r="F54" s="153">
        <v>0</v>
      </c>
      <c r="G54" s="119"/>
    </row>
    <row r="55" spans="1:7" x14ac:dyDescent="0.25">
      <c r="A55" s="119" t="s">
        <v>558</v>
      </c>
      <c r="B55" s="119" t="s">
        <v>559</v>
      </c>
      <c r="C55" s="153">
        <v>0</v>
      </c>
      <c r="D55" s="153">
        <v>0</v>
      </c>
      <c r="E55" s="153"/>
      <c r="F55" s="153">
        <v>0</v>
      </c>
      <c r="G55" s="119"/>
    </row>
    <row r="56" spans="1:7" x14ac:dyDescent="0.25">
      <c r="A56" s="119" t="s">
        <v>560</v>
      </c>
      <c r="B56" s="119" t="s">
        <v>561</v>
      </c>
      <c r="C56" s="153">
        <v>1</v>
      </c>
      <c r="D56" s="153">
        <v>0</v>
      </c>
      <c r="E56" s="153"/>
      <c r="F56" s="153">
        <f>C56</f>
        <v>1</v>
      </c>
      <c r="G56" s="119"/>
    </row>
    <row r="57" spans="1:7" x14ac:dyDescent="0.25">
      <c r="A57" s="119" t="s">
        <v>562</v>
      </c>
      <c r="B57" s="119" t="s">
        <v>563</v>
      </c>
      <c r="C57" s="153">
        <v>0</v>
      </c>
      <c r="D57" s="153">
        <v>0</v>
      </c>
      <c r="E57" s="153"/>
      <c r="F57" s="153">
        <v>0</v>
      </c>
      <c r="G57" s="119"/>
    </row>
    <row r="58" spans="1:7" x14ac:dyDescent="0.25">
      <c r="A58" s="119" t="s">
        <v>564</v>
      </c>
      <c r="B58" s="119" t="s">
        <v>565</v>
      </c>
      <c r="C58" s="153">
        <v>0</v>
      </c>
      <c r="D58" s="153">
        <v>0</v>
      </c>
      <c r="E58" s="153"/>
      <c r="F58" s="153">
        <v>0</v>
      </c>
      <c r="G58" s="119"/>
    </row>
    <row r="59" spans="1:7" x14ac:dyDescent="0.25">
      <c r="A59" s="119" t="s">
        <v>566</v>
      </c>
      <c r="B59" s="119" t="s">
        <v>567</v>
      </c>
      <c r="C59" s="153">
        <v>0</v>
      </c>
      <c r="D59" s="153">
        <v>0</v>
      </c>
      <c r="E59" s="153"/>
      <c r="F59" s="153">
        <v>0</v>
      </c>
      <c r="G59" s="119"/>
    </row>
    <row r="60" spans="1:7" x14ac:dyDescent="0.25">
      <c r="A60" s="119" t="s">
        <v>568</v>
      </c>
      <c r="B60" s="119" t="s">
        <v>3</v>
      </c>
      <c r="C60" s="153">
        <v>0</v>
      </c>
      <c r="D60" s="153">
        <v>0</v>
      </c>
      <c r="E60" s="153"/>
      <c r="F60" s="153">
        <v>0</v>
      </c>
      <c r="G60" s="119"/>
    </row>
    <row r="61" spans="1:7" x14ac:dyDescent="0.25">
      <c r="A61" s="119" t="s">
        <v>569</v>
      </c>
      <c r="B61" s="119" t="s">
        <v>570</v>
      </c>
      <c r="C61" s="153">
        <v>0</v>
      </c>
      <c r="D61" s="153">
        <v>0</v>
      </c>
      <c r="E61" s="153"/>
      <c r="F61" s="153">
        <v>0</v>
      </c>
      <c r="G61" s="119"/>
    </row>
    <row r="62" spans="1:7" x14ac:dyDescent="0.25">
      <c r="A62" s="119" t="s">
        <v>571</v>
      </c>
      <c r="B62" s="119" t="s">
        <v>572</v>
      </c>
      <c r="C62" s="153">
        <v>0</v>
      </c>
      <c r="D62" s="153">
        <v>0</v>
      </c>
      <c r="E62" s="153"/>
      <c r="F62" s="153">
        <v>0</v>
      </c>
      <c r="G62" s="119"/>
    </row>
    <row r="63" spans="1:7" x14ac:dyDescent="0.25">
      <c r="A63" s="119" t="s">
        <v>573</v>
      </c>
      <c r="B63" s="119" t="s">
        <v>574</v>
      </c>
      <c r="C63" s="153">
        <v>0</v>
      </c>
      <c r="D63" s="153">
        <v>0</v>
      </c>
      <c r="E63" s="153"/>
      <c r="F63" s="153">
        <v>0</v>
      </c>
      <c r="G63" s="119"/>
    </row>
    <row r="64" spans="1:7" x14ac:dyDescent="0.25">
      <c r="A64" s="119" t="s">
        <v>575</v>
      </c>
      <c r="B64" s="119" t="s">
        <v>576</v>
      </c>
      <c r="C64" s="153">
        <v>0</v>
      </c>
      <c r="D64" s="153">
        <v>0</v>
      </c>
      <c r="E64" s="153"/>
      <c r="F64" s="153">
        <v>0</v>
      </c>
      <c r="G64" s="119"/>
    </row>
    <row r="65" spans="1:7" x14ac:dyDescent="0.25">
      <c r="A65" s="119" t="s">
        <v>577</v>
      </c>
      <c r="B65" s="119" t="s">
        <v>578</v>
      </c>
      <c r="C65" s="153">
        <v>0</v>
      </c>
      <c r="D65" s="153">
        <v>0</v>
      </c>
      <c r="E65" s="153"/>
      <c r="F65" s="153">
        <v>0</v>
      </c>
      <c r="G65" s="119"/>
    </row>
    <row r="66" spans="1:7" x14ac:dyDescent="0.25">
      <c r="A66" s="119" t="s">
        <v>579</v>
      </c>
      <c r="B66" s="119" t="s">
        <v>580</v>
      </c>
      <c r="C66" s="153">
        <v>0</v>
      </c>
      <c r="D66" s="153">
        <v>0</v>
      </c>
      <c r="E66" s="153"/>
      <c r="F66" s="153">
        <v>0</v>
      </c>
      <c r="G66" s="119"/>
    </row>
    <row r="67" spans="1:7" x14ac:dyDescent="0.25">
      <c r="A67" s="119" t="s">
        <v>581</v>
      </c>
      <c r="B67" s="119" t="s">
        <v>582</v>
      </c>
      <c r="C67" s="153">
        <v>0</v>
      </c>
      <c r="D67" s="153">
        <v>0</v>
      </c>
      <c r="E67" s="153"/>
      <c r="F67" s="153">
        <v>0</v>
      </c>
      <c r="G67" s="119"/>
    </row>
    <row r="68" spans="1:7" x14ac:dyDescent="0.25">
      <c r="A68" s="119" t="s">
        <v>583</v>
      </c>
      <c r="B68" s="119" t="s">
        <v>584</v>
      </c>
      <c r="C68" s="153">
        <v>0</v>
      </c>
      <c r="D68" s="153">
        <v>0</v>
      </c>
      <c r="E68" s="153"/>
      <c r="F68" s="153">
        <v>0</v>
      </c>
      <c r="G68" s="119"/>
    </row>
    <row r="69" spans="1:7" x14ac:dyDescent="0.25">
      <c r="A69" s="119" t="s">
        <v>585</v>
      </c>
      <c r="B69" s="119" t="s">
        <v>586</v>
      </c>
      <c r="C69" s="153">
        <v>0</v>
      </c>
      <c r="D69" s="153">
        <v>0</v>
      </c>
      <c r="E69" s="153"/>
      <c r="F69" s="153">
        <v>0</v>
      </c>
      <c r="G69" s="119"/>
    </row>
    <row r="70" spans="1:7" x14ac:dyDescent="0.25">
      <c r="A70" s="119" t="s">
        <v>587</v>
      </c>
      <c r="B70" s="119" t="s">
        <v>588</v>
      </c>
      <c r="C70" s="153">
        <v>0</v>
      </c>
      <c r="D70" s="153">
        <v>0</v>
      </c>
      <c r="E70" s="153"/>
      <c r="F70" s="153">
        <v>0</v>
      </c>
      <c r="G70" s="119"/>
    </row>
    <row r="71" spans="1:7" x14ac:dyDescent="0.25">
      <c r="A71" s="119" t="s">
        <v>589</v>
      </c>
      <c r="B71" s="119" t="s">
        <v>6</v>
      </c>
      <c r="C71" s="153">
        <v>0</v>
      </c>
      <c r="D71" s="153">
        <v>0</v>
      </c>
      <c r="E71" s="153"/>
      <c r="F71" s="153">
        <v>0</v>
      </c>
      <c r="G71" s="119"/>
    </row>
    <row r="72" spans="1:7" x14ac:dyDescent="0.25">
      <c r="A72" s="119" t="s">
        <v>590</v>
      </c>
      <c r="B72" s="119" t="s">
        <v>591</v>
      </c>
      <c r="C72" s="153">
        <v>0</v>
      </c>
      <c r="D72" s="153">
        <v>0</v>
      </c>
      <c r="E72" s="153"/>
      <c r="F72" s="153">
        <v>0</v>
      </c>
      <c r="G72" s="119"/>
    </row>
    <row r="73" spans="1:7" x14ac:dyDescent="0.25">
      <c r="A73" s="119" t="s">
        <v>592</v>
      </c>
      <c r="B73" s="139" t="s">
        <v>280</v>
      </c>
      <c r="C73" s="152">
        <f>SUM(C74:C76)</f>
        <v>0</v>
      </c>
      <c r="D73" s="152">
        <f>SUM(D74:D76)</f>
        <v>0</v>
      </c>
      <c r="E73" s="153"/>
      <c r="F73" s="152">
        <f>SUM(F74:F76)</f>
        <v>0</v>
      </c>
      <c r="G73" s="119"/>
    </row>
    <row r="74" spans="1:7" x14ac:dyDescent="0.25">
      <c r="A74" s="119" t="s">
        <v>593</v>
      </c>
      <c r="B74" s="119" t="s">
        <v>594</v>
      </c>
      <c r="C74" s="153">
        <v>0</v>
      </c>
      <c r="D74" s="153">
        <v>0</v>
      </c>
      <c r="E74" s="153"/>
      <c r="F74" s="153">
        <v>0</v>
      </c>
      <c r="G74" s="119"/>
    </row>
    <row r="75" spans="1:7" x14ac:dyDescent="0.25">
      <c r="A75" s="119" t="s">
        <v>595</v>
      </c>
      <c r="B75" s="119" t="s">
        <v>596</v>
      </c>
      <c r="C75" s="153">
        <v>0</v>
      </c>
      <c r="D75" s="153">
        <v>0</v>
      </c>
      <c r="E75" s="153"/>
      <c r="F75" s="153">
        <v>0</v>
      </c>
      <c r="G75" s="119"/>
    </row>
    <row r="76" spans="1:7" x14ac:dyDescent="0.25">
      <c r="A76" s="119" t="s">
        <v>1297</v>
      </c>
      <c r="B76" s="119" t="s">
        <v>2</v>
      </c>
      <c r="C76" s="153">
        <v>0</v>
      </c>
      <c r="D76" s="153">
        <v>0</v>
      </c>
      <c r="E76" s="153"/>
      <c r="F76" s="153">
        <v>0</v>
      </c>
      <c r="G76" s="119"/>
    </row>
    <row r="77" spans="1:7" x14ac:dyDescent="0.25">
      <c r="A77" s="119" t="s">
        <v>597</v>
      </c>
      <c r="B77" s="139" t="s">
        <v>108</v>
      </c>
      <c r="C77" s="152">
        <f>SUM(C78:C87)</f>
        <v>0</v>
      </c>
      <c r="D77" s="152">
        <f>SUM(D78:D87)</f>
        <v>0</v>
      </c>
      <c r="E77" s="153"/>
      <c r="F77" s="152">
        <f>SUM(F78:F87)</f>
        <v>0</v>
      </c>
      <c r="G77" s="119"/>
    </row>
    <row r="78" spans="1:7" x14ac:dyDescent="0.25">
      <c r="A78" s="119" t="s">
        <v>598</v>
      </c>
      <c r="B78" s="140" t="s">
        <v>282</v>
      </c>
      <c r="C78" s="153">
        <v>0</v>
      </c>
      <c r="D78" s="153">
        <v>0</v>
      </c>
      <c r="E78" s="153"/>
      <c r="F78" s="153">
        <v>0</v>
      </c>
      <c r="G78" s="119"/>
    </row>
    <row r="79" spans="1:7" x14ac:dyDescent="0.25">
      <c r="A79" s="119" t="s">
        <v>599</v>
      </c>
      <c r="B79" s="140" t="s">
        <v>284</v>
      </c>
      <c r="C79" s="153">
        <v>0</v>
      </c>
      <c r="D79" s="153">
        <v>0</v>
      </c>
      <c r="E79" s="153"/>
      <c r="F79" s="153">
        <v>0</v>
      </c>
      <c r="G79" s="119"/>
    </row>
    <row r="80" spans="1:7" x14ac:dyDescent="0.25">
      <c r="A80" s="119" t="s">
        <v>600</v>
      </c>
      <c r="B80" s="140" t="s">
        <v>286</v>
      </c>
      <c r="C80" s="153">
        <v>0</v>
      </c>
      <c r="D80" s="153">
        <v>0</v>
      </c>
      <c r="E80" s="153"/>
      <c r="F80" s="153">
        <v>0</v>
      </c>
      <c r="G80" s="119"/>
    </row>
    <row r="81" spans="1:7" x14ac:dyDescent="0.25">
      <c r="A81" s="119" t="s">
        <v>601</v>
      </c>
      <c r="B81" s="140" t="s">
        <v>12</v>
      </c>
      <c r="C81" s="153">
        <v>0</v>
      </c>
      <c r="D81" s="153">
        <v>0</v>
      </c>
      <c r="E81" s="153"/>
      <c r="F81" s="153">
        <v>0</v>
      </c>
      <c r="G81" s="119"/>
    </row>
    <row r="82" spans="1:7" x14ac:dyDescent="0.25">
      <c r="A82" s="119" t="s">
        <v>602</v>
      </c>
      <c r="B82" s="140" t="s">
        <v>289</v>
      </c>
      <c r="C82" s="153">
        <v>0</v>
      </c>
      <c r="D82" s="153">
        <v>0</v>
      </c>
      <c r="E82" s="153"/>
      <c r="F82" s="153">
        <v>0</v>
      </c>
      <c r="G82" s="119"/>
    </row>
    <row r="83" spans="1:7" x14ac:dyDescent="0.25">
      <c r="A83" s="119" t="s">
        <v>603</v>
      </c>
      <c r="B83" s="140" t="s">
        <v>291</v>
      </c>
      <c r="C83" s="153">
        <v>0</v>
      </c>
      <c r="D83" s="153">
        <v>0</v>
      </c>
      <c r="E83" s="153"/>
      <c r="F83" s="153">
        <v>0</v>
      </c>
      <c r="G83" s="119"/>
    </row>
    <row r="84" spans="1:7" x14ac:dyDescent="0.25">
      <c r="A84" s="119" t="s">
        <v>604</v>
      </c>
      <c r="B84" s="140" t="s">
        <v>293</v>
      </c>
      <c r="C84" s="153">
        <v>0</v>
      </c>
      <c r="D84" s="153">
        <v>0</v>
      </c>
      <c r="E84" s="153"/>
      <c r="F84" s="153">
        <v>0</v>
      </c>
      <c r="G84" s="119"/>
    </row>
    <row r="85" spans="1:7" x14ac:dyDescent="0.25">
      <c r="A85" s="119" t="s">
        <v>605</v>
      </c>
      <c r="B85" s="140" t="s">
        <v>295</v>
      </c>
      <c r="C85" s="153">
        <v>0</v>
      </c>
      <c r="D85" s="153">
        <v>0</v>
      </c>
      <c r="E85" s="153"/>
      <c r="F85" s="153">
        <v>0</v>
      </c>
      <c r="G85" s="119"/>
    </row>
    <row r="86" spans="1:7" x14ac:dyDescent="0.25">
      <c r="A86" s="119" t="s">
        <v>606</v>
      </c>
      <c r="B86" s="140" t="s">
        <v>297</v>
      </c>
      <c r="C86" s="153">
        <v>0</v>
      </c>
      <c r="D86" s="153">
        <v>0</v>
      </c>
      <c r="E86" s="153"/>
      <c r="F86" s="153">
        <v>0</v>
      </c>
      <c r="G86" s="119"/>
    </row>
    <row r="87" spans="1:7" x14ac:dyDescent="0.25">
      <c r="A87" s="119" t="s">
        <v>607</v>
      </c>
      <c r="B87" s="140" t="s">
        <v>108</v>
      </c>
      <c r="C87" s="153">
        <v>0</v>
      </c>
      <c r="D87" s="153">
        <v>0</v>
      </c>
      <c r="E87" s="153"/>
      <c r="F87" s="153">
        <v>0</v>
      </c>
      <c r="G87" s="119"/>
    </row>
    <row r="88" spans="1:7" outlineLevel="1" x14ac:dyDescent="0.25">
      <c r="A88" s="119" t="s">
        <v>608</v>
      </c>
      <c r="B88" s="136" t="s">
        <v>112</v>
      </c>
      <c r="C88" s="153"/>
      <c r="D88" s="153"/>
      <c r="E88" s="153"/>
      <c r="F88" s="153"/>
      <c r="G88" s="119"/>
    </row>
    <row r="89" spans="1:7" outlineLevel="1" x14ac:dyDescent="0.25">
      <c r="A89" s="119" t="s">
        <v>609</v>
      </c>
      <c r="B89" s="136" t="s">
        <v>112</v>
      </c>
      <c r="C89" s="153"/>
      <c r="D89" s="153"/>
      <c r="E89" s="153"/>
      <c r="F89" s="153"/>
      <c r="G89" s="119"/>
    </row>
    <row r="90" spans="1:7" outlineLevel="1" x14ac:dyDescent="0.25">
      <c r="A90" s="119" t="s">
        <v>610</v>
      </c>
      <c r="B90" s="136" t="s">
        <v>112</v>
      </c>
      <c r="C90" s="153"/>
      <c r="D90" s="153"/>
      <c r="E90" s="153"/>
      <c r="F90" s="153"/>
      <c r="G90" s="119"/>
    </row>
    <row r="91" spans="1:7" outlineLevel="1" x14ac:dyDescent="0.25">
      <c r="A91" s="119" t="s">
        <v>611</v>
      </c>
      <c r="B91" s="136" t="s">
        <v>112</v>
      </c>
      <c r="C91" s="153"/>
      <c r="D91" s="153"/>
      <c r="E91" s="153"/>
      <c r="F91" s="153"/>
      <c r="G91" s="119"/>
    </row>
    <row r="92" spans="1:7" outlineLevel="1" x14ac:dyDescent="0.25">
      <c r="A92" s="119" t="s">
        <v>612</v>
      </c>
      <c r="B92" s="136" t="s">
        <v>112</v>
      </c>
      <c r="C92" s="153"/>
      <c r="D92" s="153"/>
      <c r="E92" s="153"/>
      <c r="F92" s="153"/>
      <c r="G92" s="119"/>
    </row>
    <row r="93" spans="1:7" outlineLevel="1" x14ac:dyDescent="0.25">
      <c r="A93" s="119" t="s">
        <v>613</v>
      </c>
      <c r="B93" s="136" t="s">
        <v>112</v>
      </c>
      <c r="C93" s="153"/>
      <c r="D93" s="153"/>
      <c r="E93" s="153"/>
      <c r="F93" s="153"/>
      <c r="G93" s="119"/>
    </row>
    <row r="94" spans="1:7" outlineLevel="1" x14ac:dyDescent="0.25">
      <c r="A94" s="119" t="s">
        <v>614</v>
      </c>
      <c r="B94" s="136" t="s">
        <v>112</v>
      </c>
      <c r="C94" s="153"/>
      <c r="D94" s="153"/>
      <c r="E94" s="153"/>
      <c r="F94" s="153"/>
      <c r="G94" s="119"/>
    </row>
    <row r="95" spans="1:7" outlineLevel="1" x14ac:dyDescent="0.25">
      <c r="A95" s="119" t="s">
        <v>615</v>
      </c>
      <c r="B95" s="136" t="s">
        <v>112</v>
      </c>
      <c r="C95" s="153"/>
      <c r="D95" s="153"/>
      <c r="E95" s="153"/>
      <c r="F95" s="153"/>
      <c r="G95" s="119"/>
    </row>
    <row r="96" spans="1:7" outlineLevel="1" x14ac:dyDescent="0.25">
      <c r="A96" s="119" t="s">
        <v>616</v>
      </c>
      <c r="B96" s="136" t="s">
        <v>112</v>
      </c>
      <c r="C96" s="153"/>
      <c r="D96" s="153"/>
      <c r="E96" s="153"/>
      <c r="F96" s="153"/>
      <c r="G96" s="119"/>
    </row>
    <row r="97" spans="1:7" outlineLevel="1" x14ac:dyDescent="0.25">
      <c r="A97" s="119" t="s">
        <v>617</v>
      </c>
      <c r="B97" s="136" t="s">
        <v>112</v>
      </c>
      <c r="C97" s="153"/>
      <c r="D97" s="153"/>
      <c r="E97" s="153"/>
      <c r="F97" s="153"/>
      <c r="G97" s="119"/>
    </row>
    <row r="98" spans="1:7" ht="15" customHeight="1" x14ac:dyDescent="0.25">
      <c r="A98" s="130"/>
      <c r="B98" s="165" t="s">
        <v>1308</v>
      </c>
      <c r="C98" s="130" t="s">
        <v>525</v>
      </c>
      <c r="D98" s="130" t="s">
        <v>526</v>
      </c>
      <c r="E98" s="137"/>
      <c r="F98" s="132" t="s">
        <v>493</v>
      </c>
      <c r="G98" s="132"/>
    </row>
    <row r="99" spans="1:7" x14ac:dyDescent="0.25">
      <c r="A99" s="119" t="s">
        <v>618</v>
      </c>
      <c r="B99" s="140" t="s">
        <v>1486</v>
      </c>
      <c r="C99" s="153">
        <v>7.1188951335337425E-2</v>
      </c>
      <c r="D99" s="153">
        <v>0</v>
      </c>
      <c r="E99" s="153"/>
      <c r="F99" s="153">
        <f>C99</f>
        <v>7.1188951335337425E-2</v>
      </c>
      <c r="G99" s="119"/>
    </row>
    <row r="100" spans="1:7" x14ac:dyDescent="0.25">
      <c r="A100" s="119" t="s">
        <v>620</v>
      </c>
      <c r="B100" s="140" t="s">
        <v>1487</v>
      </c>
      <c r="C100" s="153">
        <v>0.43166470613863112</v>
      </c>
      <c r="D100" s="153">
        <v>0</v>
      </c>
      <c r="E100" s="153"/>
      <c r="F100" s="153">
        <f t="shared" ref="F100:F110" si="1">C100</f>
        <v>0.43166470613863112</v>
      </c>
      <c r="G100" s="119"/>
    </row>
    <row r="101" spans="1:7" x14ac:dyDescent="0.25">
      <c r="A101" s="119" t="s">
        <v>621</v>
      </c>
      <c r="B101" s="140" t="s">
        <v>1488</v>
      </c>
      <c r="C101" s="153">
        <v>4.1650328933037079E-2</v>
      </c>
      <c r="D101" s="153">
        <v>0</v>
      </c>
      <c r="E101" s="153"/>
      <c r="F101" s="153">
        <f t="shared" si="1"/>
        <v>4.1650328933037079E-2</v>
      </c>
      <c r="G101" s="119"/>
    </row>
    <row r="102" spans="1:7" x14ac:dyDescent="0.25">
      <c r="A102" s="119" t="s">
        <v>622</v>
      </c>
      <c r="B102" s="140" t="s">
        <v>1489</v>
      </c>
      <c r="C102" s="153">
        <v>4.3000914913083256E-2</v>
      </c>
      <c r="D102" s="153">
        <v>0</v>
      </c>
      <c r="E102" s="153"/>
      <c r="F102" s="153">
        <f t="shared" si="1"/>
        <v>4.3000914913083256E-2</v>
      </c>
      <c r="G102" s="119"/>
    </row>
    <row r="103" spans="1:7" x14ac:dyDescent="0.25">
      <c r="A103" s="119" t="s">
        <v>623</v>
      </c>
      <c r="B103" s="140" t="s">
        <v>1490</v>
      </c>
      <c r="C103" s="153">
        <v>2.1391539232344357E-2</v>
      </c>
      <c r="D103" s="153">
        <v>0</v>
      </c>
      <c r="E103" s="153"/>
      <c r="F103" s="153">
        <f t="shared" si="1"/>
        <v>2.1391539232344357E-2</v>
      </c>
      <c r="G103" s="119"/>
    </row>
    <row r="104" spans="1:7" x14ac:dyDescent="0.25">
      <c r="A104" s="119" t="s">
        <v>624</v>
      </c>
      <c r="B104" s="140" t="s">
        <v>1491</v>
      </c>
      <c r="C104" s="153">
        <v>2.3090663529821809E-2</v>
      </c>
      <c r="D104" s="153">
        <v>0</v>
      </c>
      <c r="E104" s="153"/>
      <c r="F104" s="153">
        <f t="shared" si="1"/>
        <v>2.3090663529821809E-2</v>
      </c>
      <c r="G104" s="119"/>
    </row>
    <row r="105" spans="1:7" x14ac:dyDescent="0.25">
      <c r="A105" s="119" t="s">
        <v>625</v>
      </c>
      <c r="B105" s="140" t="s">
        <v>1492</v>
      </c>
      <c r="C105" s="153">
        <v>9.6937219535572688E-2</v>
      </c>
      <c r="D105" s="153">
        <v>0</v>
      </c>
      <c r="E105" s="153"/>
      <c r="F105" s="153">
        <f t="shared" si="1"/>
        <v>9.6937219535572688E-2</v>
      </c>
      <c r="G105" s="119"/>
    </row>
    <row r="106" spans="1:7" x14ac:dyDescent="0.25">
      <c r="A106" s="119" t="s">
        <v>626</v>
      </c>
      <c r="B106" s="140" t="s">
        <v>1493</v>
      </c>
      <c r="C106" s="153">
        <v>8.5914695246808698E-2</v>
      </c>
      <c r="D106" s="153">
        <v>0</v>
      </c>
      <c r="E106" s="153"/>
      <c r="F106" s="153">
        <f t="shared" si="1"/>
        <v>8.5914695246808698E-2</v>
      </c>
      <c r="G106" s="119"/>
    </row>
    <row r="107" spans="1:7" x14ac:dyDescent="0.25">
      <c r="A107" s="119" t="s">
        <v>627</v>
      </c>
      <c r="B107" s="140" t="s">
        <v>1494</v>
      </c>
      <c r="C107" s="153">
        <v>9.449745131355379E-2</v>
      </c>
      <c r="D107" s="153">
        <v>0</v>
      </c>
      <c r="E107" s="153"/>
      <c r="F107" s="153">
        <f t="shared" si="1"/>
        <v>9.449745131355379E-2</v>
      </c>
      <c r="G107" s="119"/>
    </row>
    <row r="108" spans="1:7" x14ac:dyDescent="0.25">
      <c r="A108" s="119" t="s">
        <v>628</v>
      </c>
      <c r="B108" s="140" t="s">
        <v>1495</v>
      </c>
      <c r="C108" s="153">
        <v>6.3346839193133789E-2</v>
      </c>
      <c r="D108" s="153">
        <v>0</v>
      </c>
      <c r="E108" s="153"/>
      <c r="F108" s="153">
        <f t="shared" si="1"/>
        <v>6.3346839193133789E-2</v>
      </c>
      <c r="G108" s="119"/>
    </row>
    <row r="109" spans="1:7" x14ac:dyDescent="0.25">
      <c r="A109" s="119" t="s">
        <v>629</v>
      </c>
      <c r="B109" s="140" t="s">
        <v>1496</v>
      </c>
      <c r="C109" s="153">
        <v>2.7316690628675991E-2</v>
      </c>
      <c r="D109" s="153">
        <v>0</v>
      </c>
      <c r="E109" s="153"/>
      <c r="F109" s="153">
        <f t="shared" si="1"/>
        <v>2.7316690628675991E-2</v>
      </c>
      <c r="G109" s="119"/>
    </row>
    <row r="110" spans="1:7" x14ac:dyDescent="0.25">
      <c r="A110" s="119" t="s">
        <v>630</v>
      </c>
      <c r="B110" s="140" t="s">
        <v>1497</v>
      </c>
      <c r="C110" s="153">
        <v>0</v>
      </c>
      <c r="D110" s="153">
        <v>0</v>
      </c>
      <c r="E110" s="153"/>
      <c r="F110" s="153">
        <f t="shared" si="1"/>
        <v>0</v>
      </c>
      <c r="G110" s="119"/>
    </row>
    <row r="111" spans="1:7" x14ac:dyDescent="0.25">
      <c r="A111" s="119" t="s">
        <v>631</v>
      </c>
      <c r="B111" s="140"/>
      <c r="C111" s="153"/>
      <c r="D111" s="153"/>
      <c r="E111" s="153"/>
      <c r="F111" s="153"/>
      <c r="G111" s="119"/>
    </row>
    <row r="112" spans="1:7" x14ac:dyDescent="0.25">
      <c r="A112" s="119" t="s">
        <v>632</v>
      </c>
      <c r="B112" s="140"/>
      <c r="C112" s="153"/>
      <c r="D112" s="153"/>
      <c r="E112" s="153"/>
      <c r="F112" s="153"/>
      <c r="G112" s="119"/>
    </row>
    <row r="113" spans="1:7" x14ac:dyDescent="0.25">
      <c r="A113" s="119" t="s">
        <v>633</v>
      </c>
      <c r="B113" s="140"/>
      <c r="C113" s="153"/>
      <c r="D113" s="153"/>
      <c r="E113" s="153"/>
      <c r="F113" s="153"/>
      <c r="G113" s="119"/>
    </row>
    <row r="114" spans="1:7" x14ac:dyDescent="0.25">
      <c r="A114" s="119" t="s">
        <v>634</v>
      </c>
      <c r="B114" s="140"/>
      <c r="C114" s="153"/>
      <c r="D114" s="153"/>
      <c r="E114" s="153"/>
      <c r="F114" s="153"/>
      <c r="G114" s="119"/>
    </row>
    <row r="115" spans="1:7" x14ac:dyDescent="0.25">
      <c r="A115" s="119" t="s">
        <v>635</v>
      </c>
      <c r="B115" s="140"/>
      <c r="C115" s="153"/>
      <c r="D115" s="153"/>
      <c r="E115" s="153"/>
      <c r="F115" s="153"/>
      <c r="G115" s="119"/>
    </row>
    <row r="116" spans="1:7" x14ac:dyDescent="0.25">
      <c r="A116" s="119" t="s">
        <v>636</v>
      </c>
      <c r="B116" s="140"/>
      <c r="C116" s="153"/>
      <c r="D116" s="153"/>
      <c r="E116" s="153"/>
      <c r="F116" s="153"/>
      <c r="G116" s="119"/>
    </row>
    <row r="117" spans="1:7" x14ac:dyDescent="0.25">
      <c r="A117" s="119" t="s">
        <v>637</v>
      </c>
      <c r="B117" s="140"/>
      <c r="C117" s="153"/>
      <c r="D117" s="153"/>
      <c r="E117" s="153"/>
      <c r="F117" s="153"/>
      <c r="G117" s="119"/>
    </row>
    <row r="118" spans="1:7" x14ac:dyDescent="0.25">
      <c r="A118" s="119" t="s">
        <v>638</v>
      </c>
      <c r="B118" s="140"/>
      <c r="C118" s="153"/>
      <c r="D118" s="153"/>
      <c r="E118" s="153"/>
      <c r="F118" s="153"/>
      <c r="G118" s="119"/>
    </row>
    <row r="119" spans="1:7" x14ac:dyDescent="0.25">
      <c r="A119" s="119" t="s">
        <v>639</v>
      </c>
      <c r="B119" s="140"/>
      <c r="C119" s="153"/>
      <c r="D119" s="153"/>
      <c r="E119" s="153"/>
      <c r="F119" s="153"/>
      <c r="G119" s="119"/>
    </row>
    <row r="120" spans="1:7" x14ac:dyDescent="0.25">
      <c r="A120" s="119" t="s">
        <v>640</v>
      </c>
      <c r="B120" s="140"/>
      <c r="C120" s="153"/>
      <c r="D120" s="153"/>
      <c r="E120" s="153"/>
      <c r="F120" s="153"/>
      <c r="G120" s="119"/>
    </row>
    <row r="121" spans="1:7" x14ac:dyDescent="0.25">
      <c r="A121" s="119" t="s">
        <v>641</v>
      </c>
      <c r="B121" s="140"/>
      <c r="C121" s="153"/>
      <c r="D121" s="153"/>
      <c r="E121" s="153"/>
      <c r="F121" s="153"/>
      <c r="G121" s="119"/>
    </row>
    <row r="122" spans="1:7" x14ac:dyDescent="0.25">
      <c r="A122" s="119" t="s">
        <v>642</v>
      </c>
      <c r="B122" s="140"/>
      <c r="C122" s="153"/>
      <c r="D122" s="153"/>
      <c r="E122" s="153"/>
      <c r="F122" s="153"/>
      <c r="G122" s="119"/>
    </row>
    <row r="123" spans="1:7" x14ac:dyDescent="0.25">
      <c r="A123" s="119" t="s">
        <v>643</v>
      </c>
      <c r="B123" s="140"/>
      <c r="C123" s="153"/>
      <c r="D123" s="153"/>
      <c r="E123" s="153"/>
      <c r="F123" s="153"/>
      <c r="G123" s="119"/>
    </row>
    <row r="124" spans="1:7" x14ac:dyDescent="0.25">
      <c r="A124" s="119" t="s">
        <v>644</v>
      </c>
      <c r="B124" s="140"/>
      <c r="C124" s="153"/>
      <c r="D124" s="153"/>
      <c r="E124" s="153"/>
      <c r="F124" s="153"/>
      <c r="G124" s="119"/>
    </row>
    <row r="125" spans="1:7" x14ac:dyDescent="0.25">
      <c r="A125" s="119" t="s">
        <v>645</v>
      </c>
      <c r="B125" s="140"/>
      <c r="C125" s="153"/>
      <c r="D125" s="153"/>
      <c r="E125" s="153"/>
      <c r="F125" s="153"/>
      <c r="G125" s="119"/>
    </row>
    <row r="126" spans="1:7" x14ac:dyDescent="0.25">
      <c r="A126" s="119" t="s">
        <v>646</v>
      </c>
      <c r="B126" s="140"/>
      <c r="C126" s="153"/>
      <c r="D126" s="153"/>
      <c r="E126" s="153"/>
      <c r="F126" s="153"/>
      <c r="G126" s="119"/>
    </row>
    <row r="127" spans="1:7" x14ac:dyDescent="0.25">
      <c r="A127" s="119" t="s">
        <v>647</v>
      </c>
      <c r="B127" s="140"/>
      <c r="C127" s="153"/>
      <c r="D127" s="153"/>
      <c r="E127" s="153"/>
      <c r="F127" s="153"/>
      <c r="G127" s="119"/>
    </row>
    <row r="128" spans="1:7" x14ac:dyDescent="0.25">
      <c r="A128" s="119" t="s">
        <v>648</v>
      </c>
      <c r="B128" s="140"/>
      <c r="C128" s="153"/>
      <c r="D128" s="153"/>
      <c r="E128" s="153"/>
      <c r="F128" s="153"/>
      <c r="G128" s="119"/>
    </row>
    <row r="129" spans="1:7" x14ac:dyDescent="0.25">
      <c r="A129" s="119" t="s">
        <v>649</v>
      </c>
      <c r="B129" s="140"/>
      <c r="C129" s="153"/>
      <c r="D129" s="153"/>
      <c r="E129" s="153"/>
      <c r="F129" s="153"/>
      <c r="G129" s="119"/>
    </row>
    <row r="130" spans="1:7" x14ac:dyDescent="0.25">
      <c r="A130" s="119" t="s">
        <v>1271</v>
      </c>
      <c r="B130" s="140"/>
      <c r="C130" s="153"/>
      <c r="D130" s="153"/>
      <c r="E130" s="153"/>
      <c r="F130" s="153"/>
      <c r="G130" s="119"/>
    </row>
    <row r="131" spans="1:7" x14ac:dyDescent="0.25">
      <c r="A131" s="119" t="s">
        <v>1272</v>
      </c>
      <c r="B131" s="140"/>
      <c r="C131" s="153"/>
      <c r="D131" s="153"/>
      <c r="E131" s="153"/>
      <c r="F131" s="153"/>
      <c r="G131" s="119"/>
    </row>
    <row r="132" spans="1:7" x14ac:dyDescent="0.25">
      <c r="A132" s="119" t="s">
        <v>1273</v>
      </c>
      <c r="B132" s="140"/>
      <c r="C132" s="153"/>
      <c r="D132" s="153"/>
      <c r="E132" s="153"/>
      <c r="F132" s="153"/>
      <c r="G132" s="119"/>
    </row>
    <row r="133" spans="1:7" x14ac:dyDescent="0.25">
      <c r="A133" s="119" t="s">
        <v>1274</v>
      </c>
      <c r="B133" s="140"/>
      <c r="C133" s="153"/>
      <c r="D133" s="153"/>
      <c r="E133" s="153"/>
      <c r="F133" s="153"/>
      <c r="G133" s="119"/>
    </row>
    <row r="134" spans="1:7" x14ac:dyDescent="0.25">
      <c r="A134" s="119" t="s">
        <v>1275</v>
      </c>
      <c r="B134" s="140"/>
      <c r="C134" s="153"/>
      <c r="D134" s="153"/>
      <c r="E134" s="153"/>
      <c r="F134" s="153"/>
      <c r="G134" s="119"/>
    </row>
    <row r="135" spans="1:7" x14ac:dyDescent="0.25">
      <c r="A135" s="119" t="s">
        <v>1276</v>
      </c>
      <c r="B135" s="140"/>
      <c r="C135" s="153"/>
      <c r="D135" s="153"/>
      <c r="E135" s="153"/>
      <c r="F135" s="153"/>
      <c r="G135" s="119"/>
    </row>
    <row r="136" spans="1:7" x14ac:dyDescent="0.25">
      <c r="A136" s="119" t="s">
        <v>1277</v>
      </c>
      <c r="B136" s="140"/>
      <c r="C136" s="153"/>
      <c r="D136" s="153"/>
      <c r="E136" s="153"/>
      <c r="F136" s="153"/>
      <c r="G136" s="119"/>
    </row>
    <row r="137" spans="1:7" x14ac:dyDescent="0.25">
      <c r="A137" s="119" t="s">
        <v>1278</v>
      </c>
      <c r="B137" s="140"/>
      <c r="C137" s="153"/>
      <c r="D137" s="153"/>
      <c r="E137" s="153"/>
      <c r="F137" s="153"/>
      <c r="G137" s="119"/>
    </row>
    <row r="138" spans="1:7" x14ac:dyDescent="0.25">
      <c r="A138" s="119" t="s">
        <v>1279</v>
      </c>
      <c r="B138" s="140"/>
      <c r="C138" s="153"/>
      <c r="D138" s="153"/>
      <c r="E138" s="153"/>
      <c r="F138" s="153"/>
      <c r="G138" s="119"/>
    </row>
    <row r="139" spans="1:7" x14ac:dyDescent="0.25">
      <c r="A139" s="119" t="s">
        <v>1280</v>
      </c>
      <c r="B139" s="140"/>
      <c r="C139" s="153"/>
      <c r="D139" s="153"/>
      <c r="E139" s="153"/>
      <c r="F139" s="153"/>
      <c r="G139" s="119"/>
    </row>
    <row r="140" spans="1:7" x14ac:dyDescent="0.25">
      <c r="A140" s="119" t="s">
        <v>1281</v>
      </c>
      <c r="B140" s="140"/>
      <c r="C140" s="153"/>
      <c r="D140" s="153"/>
      <c r="E140" s="153"/>
      <c r="F140" s="153"/>
      <c r="G140" s="119"/>
    </row>
    <row r="141" spans="1:7" x14ac:dyDescent="0.25">
      <c r="A141" s="119" t="s">
        <v>1282</v>
      </c>
      <c r="B141" s="140"/>
      <c r="C141" s="153"/>
      <c r="D141" s="153"/>
      <c r="E141" s="153"/>
      <c r="F141" s="153"/>
      <c r="G141" s="119"/>
    </row>
    <row r="142" spans="1:7" x14ac:dyDescent="0.25">
      <c r="A142" s="119" t="s">
        <v>1283</v>
      </c>
      <c r="B142" s="140"/>
      <c r="C142" s="153"/>
      <c r="D142" s="153"/>
      <c r="E142" s="153"/>
      <c r="F142" s="153"/>
      <c r="G142" s="119"/>
    </row>
    <row r="143" spans="1:7" x14ac:dyDescent="0.25">
      <c r="A143" s="119" t="s">
        <v>1284</v>
      </c>
      <c r="B143" s="140"/>
      <c r="C143" s="153"/>
      <c r="D143" s="153"/>
      <c r="E143" s="153"/>
      <c r="F143" s="153"/>
      <c r="G143" s="119"/>
    </row>
    <row r="144" spans="1:7" x14ac:dyDescent="0.25">
      <c r="A144" s="119" t="s">
        <v>1285</v>
      </c>
      <c r="B144" s="140"/>
      <c r="C144" s="153"/>
      <c r="D144" s="153"/>
      <c r="E144" s="153"/>
      <c r="F144" s="153"/>
      <c r="G144" s="119"/>
    </row>
    <row r="145" spans="1:7" x14ac:dyDescent="0.25">
      <c r="A145" s="119" t="s">
        <v>1286</v>
      </c>
      <c r="B145" s="140"/>
      <c r="C145" s="153"/>
      <c r="D145" s="153"/>
      <c r="E145" s="153"/>
      <c r="F145" s="153"/>
      <c r="G145" s="119"/>
    </row>
    <row r="146" spans="1:7" x14ac:dyDescent="0.25">
      <c r="A146" s="119" t="s">
        <v>1287</v>
      </c>
      <c r="B146" s="140"/>
      <c r="C146" s="153"/>
      <c r="D146" s="153"/>
      <c r="E146" s="153"/>
      <c r="F146" s="153"/>
      <c r="G146" s="119"/>
    </row>
    <row r="147" spans="1:7" x14ac:dyDescent="0.25">
      <c r="A147" s="119" t="s">
        <v>1288</v>
      </c>
      <c r="B147" s="140"/>
      <c r="C147" s="153"/>
      <c r="D147" s="153"/>
      <c r="E147" s="153"/>
      <c r="F147" s="153"/>
      <c r="G147" s="119"/>
    </row>
    <row r="148" spans="1:7" x14ac:dyDescent="0.25">
      <c r="A148" s="119" t="s">
        <v>1289</v>
      </c>
      <c r="B148" s="140"/>
      <c r="C148" s="153"/>
      <c r="D148" s="153"/>
      <c r="E148" s="153"/>
      <c r="F148" s="153"/>
      <c r="G148" s="119"/>
    </row>
    <row r="149" spans="1:7" ht="15" customHeight="1" x14ac:dyDescent="0.25">
      <c r="A149" s="130"/>
      <c r="B149" s="131" t="s">
        <v>650</v>
      </c>
      <c r="C149" s="130" t="s">
        <v>525</v>
      </c>
      <c r="D149" s="130" t="s">
        <v>526</v>
      </c>
      <c r="E149" s="137"/>
      <c r="F149" s="132" t="s">
        <v>493</v>
      </c>
      <c r="G149" s="132"/>
    </row>
    <row r="150" spans="1:7" x14ac:dyDescent="0.25">
      <c r="A150" s="119" t="s">
        <v>651</v>
      </c>
      <c r="B150" s="119" t="s">
        <v>652</v>
      </c>
      <c r="C150" s="153">
        <v>6.0109650976130115E-2</v>
      </c>
      <c r="D150" s="153">
        <v>0</v>
      </c>
      <c r="E150" s="154"/>
      <c r="F150" s="153">
        <f>C150</f>
        <v>6.0109650976130115E-2</v>
      </c>
    </row>
    <row r="151" spans="1:7" x14ac:dyDescent="0.25">
      <c r="A151" s="119" t="s">
        <v>653</v>
      </c>
      <c r="B151" s="119" t="s">
        <v>654</v>
      </c>
      <c r="C151" s="153">
        <v>0.93989034902387414</v>
      </c>
      <c r="D151" s="153">
        <v>0</v>
      </c>
      <c r="E151" s="154"/>
      <c r="F151" s="153">
        <f t="shared" ref="F151:F152" si="2">C151</f>
        <v>0.93989034902387414</v>
      </c>
    </row>
    <row r="152" spans="1:7" x14ac:dyDescent="0.25">
      <c r="A152" s="119" t="s">
        <v>655</v>
      </c>
      <c r="B152" s="119" t="s">
        <v>108</v>
      </c>
      <c r="C152" s="153">
        <v>0</v>
      </c>
      <c r="D152" s="153">
        <v>0</v>
      </c>
      <c r="E152" s="154"/>
      <c r="F152" s="153">
        <f t="shared" si="2"/>
        <v>0</v>
      </c>
    </row>
    <row r="153" spans="1:7" outlineLevel="1" x14ac:dyDescent="0.25">
      <c r="A153" s="119" t="s">
        <v>656</v>
      </c>
      <c r="C153" s="153"/>
      <c r="D153" s="153"/>
      <c r="E153" s="154"/>
      <c r="F153" s="153"/>
    </row>
    <row r="154" spans="1:7" outlineLevel="1" x14ac:dyDescent="0.25">
      <c r="A154" s="119" t="s">
        <v>657</v>
      </c>
      <c r="C154" s="153"/>
      <c r="D154" s="153"/>
      <c r="E154" s="154"/>
      <c r="F154" s="153"/>
    </row>
    <row r="155" spans="1:7" outlineLevel="1" x14ac:dyDescent="0.25">
      <c r="A155" s="119" t="s">
        <v>658</v>
      </c>
      <c r="C155" s="153"/>
      <c r="D155" s="153"/>
      <c r="E155" s="154"/>
      <c r="F155" s="153"/>
    </row>
    <row r="156" spans="1:7" outlineLevel="1" x14ac:dyDescent="0.25">
      <c r="A156" s="119" t="s">
        <v>659</v>
      </c>
      <c r="C156" s="153"/>
      <c r="D156" s="153"/>
      <c r="E156" s="154"/>
      <c r="F156" s="153"/>
    </row>
    <row r="157" spans="1:7" outlineLevel="1" x14ac:dyDescent="0.25">
      <c r="A157" s="119" t="s">
        <v>660</v>
      </c>
      <c r="C157" s="153"/>
      <c r="D157" s="153"/>
      <c r="E157" s="154"/>
      <c r="F157" s="153"/>
    </row>
    <row r="158" spans="1:7" outlineLevel="1" x14ac:dyDescent="0.25">
      <c r="A158" s="119" t="s">
        <v>661</v>
      </c>
      <c r="C158" s="153"/>
      <c r="D158" s="153"/>
      <c r="E158" s="154"/>
      <c r="F158" s="153"/>
    </row>
    <row r="159" spans="1:7" ht="15" customHeight="1" x14ac:dyDescent="0.25">
      <c r="A159" s="130"/>
      <c r="B159" s="131" t="s">
        <v>662</v>
      </c>
      <c r="C159" s="130" t="s">
        <v>525</v>
      </c>
      <c r="D159" s="130" t="s">
        <v>526</v>
      </c>
      <c r="E159" s="137"/>
      <c r="F159" s="132" t="s">
        <v>493</v>
      </c>
      <c r="G159" s="132"/>
    </row>
    <row r="160" spans="1:7" x14ac:dyDescent="0.25">
      <c r="A160" s="119" t="s">
        <v>663</v>
      </c>
      <c r="B160" s="119" t="s">
        <v>664</v>
      </c>
      <c r="C160" s="153">
        <v>0</v>
      </c>
      <c r="D160" s="153">
        <v>0</v>
      </c>
      <c r="E160" s="154"/>
      <c r="F160" s="153">
        <f>C160</f>
        <v>0</v>
      </c>
    </row>
    <row r="161" spans="1:7" x14ac:dyDescent="0.25">
      <c r="A161" s="119" t="s">
        <v>665</v>
      </c>
      <c r="B161" s="119" t="s">
        <v>666</v>
      </c>
      <c r="C161" s="153">
        <v>1</v>
      </c>
      <c r="D161" s="153">
        <v>0</v>
      </c>
      <c r="E161" s="154"/>
      <c r="F161" s="153">
        <f t="shared" ref="F161:F162" si="3">C161</f>
        <v>1</v>
      </c>
    </row>
    <row r="162" spans="1:7" x14ac:dyDescent="0.25">
      <c r="A162" s="119" t="s">
        <v>667</v>
      </c>
      <c r="B162" s="119" t="s">
        <v>108</v>
      </c>
      <c r="C162" s="153">
        <v>0</v>
      </c>
      <c r="D162" s="153">
        <v>0</v>
      </c>
      <c r="E162" s="154"/>
      <c r="F162" s="153">
        <f t="shared" si="3"/>
        <v>0</v>
      </c>
    </row>
    <row r="163" spans="1:7" outlineLevel="1" x14ac:dyDescent="0.25">
      <c r="A163" s="119" t="s">
        <v>668</v>
      </c>
      <c r="E163" s="114"/>
    </row>
    <row r="164" spans="1:7" outlineLevel="1" x14ac:dyDescent="0.25">
      <c r="A164" s="119" t="s">
        <v>669</v>
      </c>
      <c r="E164" s="114"/>
    </row>
    <row r="165" spans="1:7" outlineLevel="1" x14ac:dyDescent="0.25">
      <c r="A165" s="119" t="s">
        <v>670</v>
      </c>
      <c r="E165" s="114"/>
    </row>
    <row r="166" spans="1:7" outlineLevel="1" x14ac:dyDescent="0.25">
      <c r="A166" s="119" t="s">
        <v>671</v>
      </c>
      <c r="E166" s="114"/>
    </row>
    <row r="167" spans="1:7" outlineLevel="1" x14ac:dyDescent="0.25">
      <c r="A167" s="119" t="s">
        <v>672</v>
      </c>
      <c r="E167" s="114"/>
    </row>
    <row r="168" spans="1:7" outlineLevel="1" x14ac:dyDescent="0.25">
      <c r="A168" s="119" t="s">
        <v>673</v>
      </c>
      <c r="E168" s="114"/>
    </row>
    <row r="169" spans="1:7" ht="15" customHeight="1" x14ac:dyDescent="0.25">
      <c r="A169" s="130"/>
      <c r="B169" s="131" t="s">
        <v>674</v>
      </c>
      <c r="C169" s="130" t="s">
        <v>525</v>
      </c>
      <c r="D169" s="130" t="s">
        <v>526</v>
      </c>
      <c r="E169" s="137"/>
      <c r="F169" s="132" t="s">
        <v>493</v>
      </c>
      <c r="G169" s="132"/>
    </row>
    <row r="170" spans="1:7" x14ac:dyDescent="0.25">
      <c r="A170" s="119" t="s">
        <v>675</v>
      </c>
      <c r="B170" s="141" t="s">
        <v>676</v>
      </c>
      <c r="C170" s="153">
        <v>1.2699999999999999E-2</v>
      </c>
      <c r="D170" s="153">
        <v>0</v>
      </c>
      <c r="E170" s="154"/>
      <c r="F170" s="153">
        <f>C170</f>
        <v>1.2699999999999999E-2</v>
      </c>
    </row>
    <row r="171" spans="1:7" x14ac:dyDescent="0.25">
      <c r="A171" s="119" t="s">
        <v>677</v>
      </c>
      <c r="B171" s="141" t="s">
        <v>678</v>
      </c>
      <c r="C171" s="153">
        <v>4.0899999999999999E-2</v>
      </c>
      <c r="D171" s="153">
        <v>0</v>
      </c>
      <c r="E171" s="154"/>
      <c r="F171" s="153">
        <f t="shared" ref="F171:F174" si="4">C171</f>
        <v>4.0899999999999999E-2</v>
      </c>
    </row>
    <row r="172" spans="1:7" x14ac:dyDescent="0.25">
      <c r="A172" s="119" t="s">
        <v>679</v>
      </c>
      <c r="B172" s="141" t="s">
        <v>680</v>
      </c>
      <c r="C172" s="153">
        <v>2.23E-2</v>
      </c>
      <c r="D172" s="153">
        <v>0</v>
      </c>
      <c r="E172" s="153"/>
      <c r="F172" s="153">
        <f t="shared" si="4"/>
        <v>2.23E-2</v>
      </c>
    </row>
    <row r="173" spans="1:7" x14ac:dyDescent="0.25">
      <c r="A173" s="119" t="s">
        <v>681</v>
      </c>
      <c r="B173" s="141" t="s">
        <v>682</v>
      </c>
      <c r="C173" s="153">
        <v>2.1100000000000001E-2</v>
      </c>
      <c r="D173" s="153">
        <v>0</v>
      </c>
      <c r="E173" s="153"/>
      <c r="F173" s="153">
        <f t="shared" si="4"/>
        <v>2.1100000000000001E-2</v>
      </c>
    </row>
    <row r="174" spans="1:7" x14ac:dyDescent="0.25">
      <c r="A174" s="119" t="s">
        <v>683</v>
      </c>
      <c r="B174" s="141" t="s">
        <v>684</v>
      </c>
      <c r="C174" s="153">
        <v>0.90300000000000002</v>
      </c>
      <c r="D174" s="153">
        <v>0</v>
      </c>
      <c r="E174" s="153"/>
      <c r="F174" s="153">
        <f t="shared" si="4"/>
        <v>0.90300000000000002</v>
      </c>
    </row>
    <row r="175" spans="1:7" outlineLevel="1" x14ac:dyDescent="0.25">
      <c r="A175" s="119" t="s">
        <v>685</v>
      </c>
      <c r="B175" s="138"/>
      <c r="C175" s="153"/>
      <c r="D175" s="153"/>
      <c r="E175" s="153"/>
      <c r="F175" s="153"/>
    </row>
    <row r="176" spans="1:7" outlineLevel="1" x14ac:dyDescent="0.25">
      <c r="A176" s="119" t="s">
        <v>686</v>
      </c>
      <c r="B176" s="138"/>
      <c r="C176" s="153"/>
      <c r="D176" s="153"/>
      <c r="E176" s="153"/>
      <c r="F176" s="153"/>
    </row>
    <row r="177" spans="1:7" outlineLevel="1" x14ac:dyDescent="0.25">
      <c r="A177" s="119" t="s">
        <v>687</v>
      </c>
      <c r="B177" s="141"/>
      <c r="C177" s="153"/>
      <c r="D177" s="153"/>
      <c r="E177" s="153"/>
      <c r="F177" s="153"/>
    </row>
    <row r="178" spans="1:7" outlineLevel="1" x14ac:dyDescent="0.25">
      <c r="A178" s="119" t="s">
        <v>688</v>
      </c>
      <c r="B178" s="141"/>
      <c r="C178" s="153"/>
      <c r="D178" s="153"/>
      <c r="E178" s="153"/>
      <c r="F178" s="153"/>
    </row>
    <row r="179" spans="1:7" ht="15" customHeight="1" x14ac:dyDescent="0.25">
      <c r="A179" s="130"/>
      <c r="B179" s="131" t="s">
        <v>689</v>
      </c>
      <c r="C179" s="130" t="s">
        <v>525</v>
      </c>
      <c r="D179" s="130" t="s">
        <v>526</v>
      </c>
      <c r="E179" s="137"/>
      <c r="F179" s="132" t="s">
        <v>493</v>
      </c>
      <c r="G179" s="132"/>
    </row>
    <row r="180" spans="1:7" x14ac:dyDescent="0.25">
      <c r="A180" s="119" t="s">
        <v>690</v>
      </c>
      <c r="B180" s="119" t="s">
        <v>691</v>
      </c>
      <c r="C180" s="153">
        <f>'D. Investor Report'!G252</f>
        <v>6.7008958309403287E-5</v>
      </c>
      <c r="D180" s="153">
        <v>0</v>
      </c>
      <c r="E180" s="154"/>
      <c r="F180" s="153">
        <f>C180</f>
        <v>6.7008958309403287E-5</v>
      </c>
    </row>
    <row r="181" spans="1:7" outlineLevel="1" x14ac:dyDescent="0.25">
      <c r="A181" s="119" t="s">
        <v>692</v>
      </c>
      <c r="B181" s="142"/>
      <c r="C181" s="153"/>
      <c r="D181" s="153"/>
      <c r="E181" s="154"/>
      <c r="F181" s="153"/>
    </row>
    <row r="182" spans="1:7" outlineLevel="1" x14ac:dyDescent="0.25">
      <c r="A182" s="119" t="s">
        <v>693</v>
      </c>
      <c r="B182" s="142"/>
      <c r="C182" s="153"/>
      <c r="D182" s="153"/>
      <c r="E182" s="154"/>
      <c r="F182" s="153"/>
    </row>
    <row r="183" spans="1:7" outlineLevel="1" x14ac:dyDescent="0.25">
      <c r="A183" s="119" t="s">
        <v>694</v>
      </c>
      <c r="B183" s="142"/>
      <c r="C183" s="153"/>
      <c r="D183" s="153"/>
      <c r="E183" s="154"/>
      <c r="F183" s="153"/>
    </row>
    <row r="184" spans="1:7" outlineLevel="1" x14ac:dyDescent="0.25">
      <c r="A184" s="119" t="s">
        <v>695</v>
      </c>
      <c r="B184" s="142"/>
      <c r="C184" s="153"/>
      <c r="D184" s="153"/>
      <c r="E184" s="154"/>
      <c r="F184" s="153"/>
    </row>
    <row r="185" spans="1:7" ht="18.75" x14ac:dyDescent="0.25">
      <c r="A185" s="143"/>
      <c r="B185" s="144" t="s">
        <v>490</v>
      </c>
      <c r="C185" s="143"/>
      <c r="D185" s="143"/>
      <c r="E185" s="143"/>
      <c r="F185" s="145"/>
      <c r="G185" s="145"/>
    </row>
    <row r="186" spans="1:7" ht="15" customHeight="1" x14ac:dyDescent="0.25">
      <c r="A186" s="130"/>
      <c r="B186" s="131" t="s">
        <v>696</v>
      </c>
      <c r="C186" s="130" t="s">
        <v>697</v>
      </c>
      <c r="D186" s="130" t="s">
        <v>698</v>
      </c>
      <c r="E186" s="137"/>
      <c r="F186" s="130" t="s">
        <v>525</v>
      </c>
      <c r="G186" s="130" t="s">
        <v>699</v>
      </c>
    </row>
    <row r="187" spans="1:7" x14ac:dyDescent="0.25">
      <c r="A187" s="119" t="s">
        <v>700</v>
      </c>
      <c r="B187" s="140" t="s">
        <v>701</v>
      </c>
      <c r="C187" s="175">
        <v>31.90127652158759</v>
      </c>
      <c r="D187" s="178">
        <v>22953</v>
      </c>
      <c r="E187" s="146"/>
      <c r="F187" s="147"/>
      <c r="G187" s="147"/>
    </row>
    <row r="188" spans="1:7" x14ac:dyDescent="0.25">
      <c r="A188" s="146"/>
      <c r="B188" s="148"/>
      <c r="C188" s="146"/>
      <c r="D188" s="146"/>
      <c r="E188" s="146"/>
      <c r="F188" s="147"/>
      <c r="G188" s="147"/>
    </row>
    <row r="189" spans="1:7" x14ac:dyDescent="0.25">
      <c r="B189" s="140" t="s">
        <v>702</v>
      </c>
      <c r="C189" s="146"/>
      <c r="D189" s="146"/>
      <c r="E189" s="146"/>
      <c r="F189" s="147"/>
      <c r="G189" s="147"/>
    </row>
    <row r="190" spans="1:7" x14ac:dyDescent="0.25">
      <c r="A190" s="119" t="s">
        <v>703</v>
      </c>
      <c r="B190" s="140" t="s">
        <v>1510</v>
      </c>
      <c r="C190" s="175">
        <v>253.29</v>
      </c>
      <c r="D190" s="178">
        <v>15778</v>
      </c>
      <c r="E190" s="146"/>
      <c r="F190" s="174">
        <f>IF($C$214=0,"",IF(C190="[for completion]","",IF(C190="","",C190/$C$214)))</f>
        <v>0.34592062494878589</v>
      </c>
      <c r="G190" s="174">
        <f>IF($D$214=0,"",IF(D190="[for completion]","",IF(D190="","",D190/$D$214)))</f>
        <v>0.68740469655382741</v>
      </c>
    </row>
    <row r="191" spans="1:7" x14ac:dyDescent="0.25">
      <c r="A191" s="119" t="s">
        <v>704</v>
      </c>
      <c r="B191" s="140" t="s">
        <v>1511</v>
      </c>
      <c r="C191" s="175">
        <v>280.25</v>
      </c>
      <c r="D191" s="178">
        <v>5359</v>
      </c>
      <c r="E191" s="146"/>
      <c r="F191" s="174">
        <f t="shared" ref="F191:F213" si="5">IF($C$214=0,"",IF(C191="[for completion]","",IF(C191="","",C191/$C$214)))</f>
        <v>0.38274016006118383</v>
      </c>
      <c r="G191" s="174">
        <f t="shared" ref="G191:G213" si="6">IF($D$214=0,"",IF(D191="[for completion]","",IF(D191="","",D191/$D$214)))</f>
        <v>0.23347710538927374</v>
      </c>
    </row>
    <row r="192" spans="1:7" x14ac:dyDescent="0.25">
      <c r="A192" s="119" t="s">
        <v>705</v>
      </c>
      <c r="B192" s="140" t="s">
        <v>1512</v>
      </c>
      <c r="C192" s="175">
        <v>98.27</v>
      </c>
      <c r="D192" s="178">
        <v>1145</v>
      </c>
      <c r="E192" s="146"/>
      <c r="F192" s="174">
        <f t="shared" si="5"/>
        <v>0.1342082980524979</v>
      </c>
      <c r="G192" s="174">
        <f t="shared" si="6"/>
        <v>4.9884546682350893E-2</v>
      </c>
    </row>
    <row r="193" spans="1:7" x14ac:dyDescent="0.25">
      <c r="A193" s="119" t="s">
        <v>706</v>
      </c>
      <c r="B193" s="140" t="s">
        <v>1513</v>
      </c>
      <c r="C193" s="175">
        <v>57.67</v>
      </c>
      <c r="D193" s="178">
        <v>491</v>
      </c>
      <c r="E193" s="146"/>
      <c r="F193" s="174">
        <f t="shared" si="5"/>
        <v>7.8760481822403111E-2</v>
      </c>
      <c r="G193" s="174">
        <f t="shared" si="6"/>
        <v>2.1391539232344357E-2</v>
      </c>
    </row>
    <row r="194" spans="1:7" x14ac:dyDescent="0.25">
      <c r="A194" s="119" t="s">
        <v>707</v>
      </c>
      <c r="B194" s="140" t="s">
        <v>1514</v>
      </c>
      <c r="C194" s="175">
        <v>42.74</v>
      </c>
      <c r="D194" s="178">
        <v>180</v>
      </c>
      <c r="E194" s="146"/>
      <c r="F194" s="174">
        <f t="shared" si="5"/>
        <v>5.8370435115129342E-2</v>
      </c>
      <c r="G194" s="174">
        <f t="shared" si="6"/>
        <v>7.8421121422036343E-3</v>
      </c>
    </row>
    <row r="195" spans="1:7" x14ac:dyDescent="0.25">
      <c r="A195" s="119" t="s">
        <v>708</v>
      </c>
      <c r="B195" s="140"/>
      <c r="C195" s="175"/>
      <c r="D195" s="178"/>
      <c r="E195" s="146"/>
      <c r="F195" s="174" t="str">
        <f t="shared" si="5"/>
        <v/>
      </c>
      <c r="G195" s="174" t="str">
        <f t="shared" si="6"/>
        <v/>
      </c>
    </row>
    <row r="196" spans="1:7" x14ac:dyDescent="0.25">
      <c r="A196" s="119" t="s">
        <v>709</v>
      </c>
      <c r="B196" s="140"/>
      <c r="C196" s="175"/>
      <c r="D196" s="178"/>
      <c r="E196" s="146"/>
      <c r="F196" s="174" t="str">
        <f t="shared" si="5"/>
        <v/>
      </c>
      <c r="G196" s="174" t="str">
        <f t="shared" si="6"/>
        <v/>
      </c>
    </row>
    <row r="197" spans="1:7" x14ac:dyDescent="0.25">
      <c r="A197" s="119" t="s">
        <v>710</v>
      </c>
      <c r="B197" s="140"/>
      <c r="C197" s="175"/>
      <c r="D197" s="178"/>
      <c r="E197" s="146"/>
      <c r="F197" s="174" t="str">
        <f t="shared" si="5"/>
        <v/>
      </c>
      <c r="G197" s="174" t="str">
        <f t="shared" si="6"/>
        <v/>
      </c>
    </row>
    <row r="198" spans="1:7" x14ac:dyDescent="0.25">
      <c r="A198" s="119" t="s">
        <v>711</v>
      </c>
      <c r="B198" s="140"/>
      <c r="C198" s="175"/>
      <c r="D198" s="178"/>
      <c r="E198" s="146"/>
      <c r="F198" s="174" t="str">
        <f t="shared" si="5"/>
        <v/>
      </c>
      <c r="G198" s="174" t="str">
        <f t="shared" si="6"/>
        <v/>
      </c>
    </row>
    <row r="199" spans="1:7" x14ac:dyDescent="0.25">
      <c r="A199" s="119" t="s">
        <v>712</v>
      </c>
      <c r="B199" s="140"/>
      <c r="C199" s="175"/>
      <c r="D199" s="178"/>
      <c r="E199" s="140"/>
      <c r="F199" s="174" t="str">
        <f t="shared" si="5"/>
        <v/>
      </c>
      <c r="G199" s="174" t="str">
        <f t="shared" si="6"/>
        <v/>
      </c>
    </row>
    <row r="200" spans="1:7" x14ac:dyDescent="0.25">
      <c r="A200" s="119" t="s">
        <v>713</v>
      </c>
      <c r="B200" s="140"/>
      <c r="C200" s="175"/>
      <c r="D200" s="178"/>
      <c r="E200" s="140"/>
      <c r="F200" s="174" t="str">
        <f t="shared" si="5"/>
        <v/>
      </c>
      <c r="G200" s="174" t="str">
        <f t="shared" si="6"/>
        <v/>
      </c>
    </row>
    <row r="201" spans="1:7" x14ac:dyDescent="0.25">
      <c r="A201" s="119" t="s">
        <v>714</v>
      </c>
      <c r="B201" s="140"/>
      <c r="C201" s="175"/>
      <c r="D201" s="178"/>
      <c r="E201" s="140"/>
      <c r="F201" s="174" t="str">
        <f t="shared" si="5"/>
        <v/>
      </c>
      <c r="G201" s="174" t="str">
        <f t="shared" si="6"/>
        <v/>
      </c>
    </row>
    <row r="202" spans="1:7" x14ac:dyDescent="0.25">
      <c r="A202" s="119" t="s">
        <v>715</v>
      </c>
      <c r="B202" s="140"/>
      <c r="C202" s="175"/>
      <c r="D202" s="178"/>
      <c r="E202" s="140"/>
      <c r="F202" s="174" t="str">
        <f t="shared" si="5"/>
        <v/>
      </c>
      <c r="G202" s="174" t="str">
        <f t="shared" si="6"/>
        <v/>
      </c>
    </row>
    <row r="203" spans="1:7" x14ac:dyDescent="0.25">
      <c r="A203" s="119" t="s">
        <v>716</v>
      </c>
      <c r="B203" s="140"/>
      <c r="C203" s="175"/>
      <c r="D203" s="178"/>
      <c r="E203" s="140"/>
      <c r="F203" s="174" t="str">
        <f t="shared" si="5"/>
        <v/>
      </c>
      <c r="G203" s="174" t="str">
        <f t="shared" si="6"/>
        <v/>
      </c>
    </row>
    <row r="204" spans="1:7" x14ac:dyDescent="0.25">
      <c r="A204" s="119" t="s">
        <v>717</v>
      </c>
      <c r="B204" s="140"/>
      <c r="C204" s="175"/>
      <c r="D204" s="178"/>
      <c r="E204" s="140"/>
      <c r="F204" s="174" t="str">
        <f t="shared" si="5"/>
        <v/>
      </c>
      <c r="G204" s="174" t="str">
        <f t="shared" si="6"/>
        <v/>
      </c>
    </row>
    <row r="205" spans="1:7" x14ac:dyDescent="0.25">
      <c r="A205" s="119" t="s">
        <v>718</v>
      </c>
      <c r="B205" s="140"/>
      <c r="C205" s="175"/>
      <c r="D205" s="178"/>
      <c r="F205" s="174" t="str">
        <f t="shared" si="5"/>
        <v/>
      </c>
      <c r="G205" s="174" t="str">
        <f t="shared" si="6"/>
        <v/>
      </c>
    </row>
    <row r="206" spans="1:7" x14ac:dyDescent="0.25">
      <c r="A206" s="119" t="s">
        <v>719</v>
      </c>
      <c r="B206" s="140"/>
      <c r="C206" s="175"/>
      <c r="D206" s="178"/>
      <c r="E206" s="135"/>
      <c r="F206" s="174" t="str">
        <f t="shared" si="5"/>
        <v/>
      </c>
      <c r="G206" s="174" t="str">
        <f t="shared" si="6"/>
        <v/>
      </c>
    </row>
    <row r="207" spans="1:7" x14ac:dyDescent="0.25">
      <c r="A207" s="119" t="s">
        <v>720</v>
      </c>
      <c r="B207" s="140"/>
      <c r="C207" s="175"/>
      <c r="D207" s="178"/>
      <c r="E207" s="135"/>
      <c r="F207" s="174" t="str">
        <f t="shared" si="5"/>
        <v/>
      </c>
      <c r="G207" s="174" t="str">
        <f t="shared" si="6"/>
        <v/>
      </c>
    </row>
    <row r="208" spans="1:7" x14ac:dyDescent="0.25">
      <c r="A208" s="119" t="s">
        <v>721</v>
      </c>
      <c r="B208" s="140"/>
      <c r="C208" s="175"/>
      <c r="D208" s="178"/>
      <c r="E208" s="135"/>
      <c r="F208" s="174" t="str">
        <f t="shared" si="5"/>
        <v/>
      </c>
      <c r="G208" s="174" t="str">
        <f t="shared" si="6"/>
        <v/>
      </c>
    </row>
    <row r="209" spans="1:7" x14ac:dyDescent="0.25">
      <c r="A209" s="119" t="s">
        <v>722</v>
      </c>
      <c r="B209" s="140"/>
      <c r="C209" s="175"/>
      <c r="D209" s="178"/>
      <c r="E209" s="135"/>
      <c r="F209" s="174" t="str">
        <f t="shared" si="5"/>
        <v/>
      </c>
      <c r="G209" s="174" t="str">
        <f t="shared" si="6"/>
        <v/>
      </c>
    </row>
    <row r="210" spans="1:7" x14ac:dyDescent="0.25">
      <c r="A210" s="119" t="s">
        <v>723</v>
      </c>
      <c r="B210" s="140"/>
      <c r="C210" s="175"/>
      <c r="D210" s="178"/>
      <c r="E210" s="135"/>
      <c r="F210" s="174" t="str">
        <f t="shared" si="5"/>
        <v/>
      </c>
      <c r="G210" s="174" t="str">
        <f t="shared" si="6"/>
        <v/>
      </c>
    </row>
    <row r="211" spans="1:7" x14ac:dyDescent="0.25">
      <c r="A211" s="119" t="s">
        <v>724</v>
      </c>
      <c r="B211" s="140"/>
      <c r="C211" s="175"/>
      <c r="D211" s="178"/>
      <c r="E211" s="135"/>
      <c r="F211" s="174" t="str">
        <f t="shared" si="5"/>
        <v/>
      </c>
      <c r="G211" s="174" t="str">
        <f t="shared" si="6"/>
        <v/>
      </c>
    </row>
    <row r="212" spans="1:7" x14ac:dyDescent="0.25">
      <c r="A212" s="119" t="s">
        <v>725</v>
      </c>
      <c r="B212" s="140"/>
      <c r="C212" s="175"/>
      <c r="D212" s="178"/>
      <c r="E212" s="135"/>
      <c r="F212" s="174" t="str">
        <f t="shared" si="5"/>
        <v/>
      </c>
      <c r="G212" s="174" t="str">
        <f t="shared" si="6"/>
        <v/>
      </c>
    </row>
    <row r="213" spans="1:7" x14ac:dyDescent="0.25">
      <c r="A213" s="119" t="s">
        <v>726</v>
      </c>
      <c r="B213" s="140"/>
      <c r="C213" s="175"/>
      <c r="D213" s="178"/>
      <c r="E213" s="135"/>
      <c r="F213" s="174" t="str">
        <f t="shared" si="5"/>
        <v/>
      </c>
      <c r="G213" s="174" t="str">
        <f t="shared" si="6"/>
        <v/>
      </c>
    </row>
    <row r="214" spans="1:7" x14ac:dyDescent="0.25">
      <c r="A214" s="119" t="s">
        <v>727</v>
      </c>
      <c r="B214" s="149" t="s">
        <v>110</v>
      </c>
      <c r="C214" s="181">
        <f>SUM(C190:C213)</f>
        <v>732.21999999999991</v>
      </c>
      <c r="D214" s="179">
        <f>SUM(D190:D213)</f>
        <v>22953</v>
      </c>
      <c r="E214" s="135"/>
      <c r="F214" s="180">
        <f>SUM(F190:F213)</f>
        <v>1.0000000000000002</v>
      </c>
      <c r="G214" s="180">
        <f>SUM(G190:G213)</f>
        <v>1</v>
      </c>
    </row>
    <row r="215" spans="1:7" ht="15" customHeight="1" x14ac:dyDescent="0.25">
      <c r="A215" s="130"/>
      <c r="B215" s="131" t="s">
        <v>728</v>
      </c>
      <c r="C215" s="130" t="s">
        <v>697</v>
      </c>
      <c r="D215" s="130" t="s">
        <v>698</v>
      </c>
      <c r="E215" s="137"/>
      <c r="F215" s="130" t="s">
        <v>525</v>
      </c>
      <c r="G215" s="130" t="s">
        <v>699</v>
      </c>
    </row>
    <row r="216" spans="1:7" x14ac:dyDescent="0.25">
      <c r="A216" s="119" t="s">
        <v>729</v>
      </c>
      <c r="B216" s="119" t="s">
        <v>730</v>
      </c>
      <c r="C216" s="153">
        <v>0.38207778664853831</v>
      </c>
      <c r="D216" s="178">
        <v>22953</v>
      </c>
      <c r="F216" s="177"/>
      <c r="G216" s="177"/>
    </row>
    <row r="217" spans="1:7" x14ac:dyDescent="0.25">
      <c r="F217" s="177"/>
      <c r="G217" s="177"/>
    </row>
    <row r="218" spans="1:7" x14ac:dyDescent="0.25">
      <c r="B218" s="140" t="s">
        <v>731</v>
      </c>
      <c r="F218" s="177"/>
      <c r="G218" s="177"/>
    </row>
    <row r="219" spans="1:7" x14ac:dyDescent="0.25">
      <c r="A219" s="119" t="s">
        <v>732</v>
      </c>
      <c r="B219" s="119" t="s">
        <v>733</v>
      </c>
      <c r="C219" s="175">
        <v>412.64306593000003</v>
      </c>
      <c r="D219" s="178">
        <v>17251</v>
      </c>
      <c r="F219" s="174">
        <f t="shared" ref="F219:F233" si="7">IF($C$227=0,"",IF(C219="[for completion]","",C219/$C$227))</f>
        <v>0.56354422406063698</v>
      </c>
      <c r="G219" s="174">
        <f t="shared" ref="G219:G233" si="8">IF($D$227=0,"",IF(D219="[for completion]","",D219/$D$227))</f>
        <v>0.75157931425086044</v>
      </c>
    </row>
    <row r="220" spans="1:7" x14ac:dyDescent="0.25">
      <c r="A220" s="119" t="s">
        <v>734</v>
      </c>
      <c r="B220" s="119" t="s">
        <v>735</v>
      </c>
      <c r="C220" s="175">
        <v>129.21843708000011</v>
      </c>
      <c r="D220" s="178">
        <v>2608</v>
      </c>
      <c r="F220" s="174">
        <f t="shared" si="7"/>
        <v>0.1764728644947835</v>
      </c>
      <c r="G220" s="174">
        <f t="shared" si="8"/>
        <v>0.11362349148259487</v>
      </c>
    </row>
    <row r="221" spans="1:7" x14ac:dyDescent="0.25">
      <c r="A221" s="119" t="s">
        <v>736</v>
      </c>
      <c r="B221" s="119" t="s">
        <v>737</v>
      </c>
      <c r="C221" s="175">
        <v>99.129850489999939</v>
      </c>
      <c r="D221" s="178">
        <v>1764</v>
      </c>
      <c r="F221" s="174">
        <f t="shared" si="7"/>
        <v>0.13538105759690783</v>
      </c>
      <c r="G221" s="174">
        <f t="shared" si="8"/>
        <v>7.6852698993595606E-2</v>
      </c>
    </row>
    <row r="222" spans="1:7" x14ac:dyDescent="0.25">
      <c r="A222" s="119" t="s">
        <v>738</v>
      </c>
      <c r="B222" s="119" t="s">
        <v>739</v>
      </c>
      <c r="C222" s="175">
        <v>54.344961970000021</v>
      </c>
      <c r="D222" s="178">
        <v>848</v>
      </c>
      <c r="F222" s="174">
        <f t="shared" si="7"/>
        <v>7.4218597023956265E-2</v>
      </c>
      <c r="G222" s="174">
        <f t="shared" si="8"/>
        <v>3.6945061647714897E-2</v>
      </c>
    </row>
    <row r="223" spans="1:7" x14ac:dyDescent="0.25">
      <c r="A223" s="119" t="s">
        <v>740</v>
      </c>
      <c r="B223" s="119" t="s">
        <v>741</v>
      </c>
      <c r="C223" s="175">
        <v>22.193084560000006</v>
      </c>
      <c r="D223" s="178">
        <v>315</v>
      </c>
      <c r="F223" s="174">
        <f t="shared" si="7"/>
        <v>3.0308965909047733E-2</v>
      </c>
      <c r="G223" s="174">
        <f t="shared" si="8"/>
        <v>1.3723696248856358E-2</v>
      </c>
    </row>
    <row r="224" spans="1:7" x14ac:dyDescent="0.25">
      <c r="A224" s="119" t="s">
        <v>742</v>
      </c>
      <c r="B224" s="119" t="s">
        <v>743</v>
      </c>
      <c r="C224" s="175">
        <v>5.7487370999999996</v>
      </c>
      <c r="D224" s="178">
        <v>82</v>
      </c>
      <c r="F224" s="174">
        <f t="shared" si="7"/>
        <v>7.8510166675081535E-3</v>
      </c>
      <c r="G224" s="174">
        <f t="shared" si="8"/>
        <v>3.5725177536705443E-3</v>
      </c>
    </row>
    <row r="225" spans="1:7" x14ac:dyDescent="0.25">
      <c r="A225" s="119" t="s">
        <v>744</v>
      </c>
      <c r="B225" s="119" t="s">
        <v>745</v>
      </c>
      <c r="C225" s="175">
        <v>6.5592460299999997</v>
      </c>
      <c r="D225" s="178">
        <v>52</v>
      </c>
      <c r="F225" s="174">
        <f t="shared" si="7"/>
        <v>8.9579239773926508E-3</v>
      </c>
      <c r="G225" s="174">
        <f t="shared" si="8"/>
        <v>2.2654990633032717E-3</v>
      </c>
    </row>
    <row r="226" spans="1:7" x14ac:dyDescent="0.25">
      <c r="A226" s="119" t="s">
        <v>746</v>
      </c>
      <c r="B226" s="119" t="s">
        <v>747</v>
      </c>
      <c r="C226" s="175">
        <v>2.3909820900000005</v>
      </c>
      <c r="D226" s="178">
        <v>33</v>
      </c>
      <c r="F226" s="174">
        <f t="shared" si="7"/>
        <v>3.2653502697668133E-3</v>
      </c>
      <c r="G226" s="174">
        <f t="shared" si="8"/>
        <v>1.4377205594039994E-3</v>
      </c>
    </row>
    <row r="227" spans="1:7" x14ac:dyDescent="0.25">
      <c r="A227" s="119" t="s">
        <v>748</v>
      </c>
      <c r="B227" s="149" t="s">
        <v>110</v>
      </c>
      <c r="C227" s="175">
        <f>SUM(C219:C226)</f>
        <v>732.22836525000014</v>
      </c>
      <c r="D227" s="178">
        <f>SUM(D219:D226)</f>
        <v>22953</v>
      </c>
      <c r="F227" s="153">
        <f>SUM(F219:F226)</f>
        <v>1</v>
      </c>
      <c r="G227" s="153">
        <f>SUM(G219:G226)</f>
        <v>1</v>
      </c>
    </row>
    <row r="228" spans="1:7" outlineLevel="1" x14ac:dyDescent="0.25">
      <c r="A228" s="119" t="s">
        <v>749</v>
      </c>
      <c r="B228" s="136" t="s">
        <v>750</v>
      </c>
      <c r="C228" s="175"/>
      <c r="D228" s="178"/>
      <c r="F228" s="174">
        <f t="shared" si="7"/>
        <v>0</v>
      </c>
      <c r="G228" s="174">
        <f t="shared" si="8"/>
        <v>0</v>
      </c>
    </row>
    <row r="229" spans="1:7" outlineLevel="1" x14ac:dyDescent="0.25">
      <c r="A229" s="119" t="s">
        <v>751</v>
      </c>
      <c r="B229" s="136" t="s">
        <v>752</v>
      </c>
      <c r="C229" s="175"/>
      <c r="D229" s="178"/>
      <c r="F229" s="174">
        <f t="shared" si="7"/>
        <v>0</v>
      </c>
      <c r="G229" s="174">
        <f t="shared" si="8"/>
        <v>0</v>
      </c>
    </row>
    <row r="230" spans="1:7" outlineLevel="1" x14ac:dyDescent="0.25">
      <c r="A230" s="119" t="s">
        <v>753</v>
      </c>
      <c r="B230" s="136" t="s">
        <v>754</v>
      </c>
      <c r="C230" s="175"/>
      <c r="D230" s="178"/>
      <c r="F230" s="174">
        <f t="shared" si="7"/>
        <v>0</v>
      </c>
      <c r="G230" s="174">
        <f t="shared" si="8"/>
        <v>0</v>
      </c>
    </row>
    <row r="231" spans="1:7" outlineLevel="1" x14ac:dyDescent="0.25">
      <c r="A231" s="119" t="s">
        <v>755</v>
      </c>
      <c r="B231" s="136" t="s">
        <v>756</v>
      </c>
      <c r="C231" s="175"/>
      <c r="D231" s="178"/>
      <c r="F231" s="174">
        <f t="shared" si="7"/>
        <v>0</v>
      </c>
      <c r="G231" s="174">
        <f t="shared" si="8"/>
        <v>0</v>
      </c>
    </row>
    <row r="232" spans="1:7" outlineLevel="1" x14ac:dyDescent="0.25">
      <c r="A232" s="119" t="s">
        <v>757</v>
      </c>
      <c r="B232" s="136" t="s">
        <v>758</v>
      </c>
      <c r="C232" s="175"/>
      <c r="D232" s="178"/>
      <c r="F232" s="174">
        <f t="shared" si="7"/>
        <v>0</v>
      </c>
      <c r="G232" s="174">
        <f t="shared" si="8"/>
        <v>0</v>
      </c>
    </row>
    <row r="233" spans="1:7" outlineLevel="1" x14ac:dyDescent="0.25">
      <c r="A233" s="119" t="s">
        <v>759</v>
      </c>
      <c r="B233" s="136" t="s">
        <v>760</v>
      </c>
      <c r="C233" s="175"/>
      <c r="D233" s="178"/>
      <c r="F233" s="174">
        <f t="shared" si="7"/>
        <v>0</v>
      </c>
      <c r="G233" s="174">
        <f t="shared" si="8"/>
        <v>0</v>
      </c>
    </row>
    <row r="234" spans="1:7" outlineLevel="1" x14ac:dyDescent="0.25">
      <c r="A234" s="119" t="s">
        <v>761</v>
      </c>
      <c r="B234" s="136"/>
      <c r="F234" s="174"/>
      <c r="G234" s="174"/>
    </row>
    <row r="235" spans="1:7" outlineLevel="1" x14ac:dyDescent="0.25">
      <c r="A235" s="119" t="s">
        <v>762</v>
      </c>
      <c r="B235" s="136"/>
      <c r="F235" s="174"/>
      <c r="G235" s="174"/>
    </row>
    <row r="236" spans="1:7" outlineLevel="1" x14ac:dyDescent="0.25">
      <c r="A236" s="119" t="s">
        <v>763</v>
      </c>
      <c r="B236" s="136"/>
      <c r="F236" s="174"/>
      <c r="G236" s="174"/>
    </row>
    <row r="237" spans="1:7" ht="15" customHeight="1" x14ac:dyDescent="0.25">
      <c r="A237" s="130"/>
      <c r="B237" s="131" t="s">
        <v>764</v>
      </c>
      <c r="C237" s="130" t="s">
        <v>697</v>
      </c>
      <c r="D237" s="130" t="s">
        <v>698</v>
      </c>
      <c r="E237" s="137"/>
      <c r="F237" s="130" t="s">
        <v>525</v>
      </c>
      <c r="G237" s="130" t="s">
        <v>699</v>
      </c>
    </row>
    <row r="238" spans="1:7" x14ac:dyDescent="0.25">
      <c r="A238" s="119" t="s">
        <v>765</v>
      </c>
      <c r="B238" s="119" t="s">
        <v>730</v>
      </c>
      <c r="C238" s="153">
        <v>0.52216108051680765</v>
      </c>
      <c r="D238" s="178">
        <v>22953</v>
      </c>
      <c r="F238" s="177"/>
      <c r="G238" s="177"/>
    </row>
    <row r="239" spans="1:7" x14ac:dyDescent="0.25">
      <c r="F239" s="177"/>
      <c r="G239" s="177"/>
    </row>
    <row r="240" spans="1:7" x14ac:dyDescent="0.25">
      <c r="B240" s="140" t="s">
        <v>731</v>
      </c>
      <c r="F240" s="177"/>
      <c r="G240" s="177"/>
    </row>
    <row r="241" spans="1:7" x14ac:dyDescent="0.25">
      <c r="A241" s="119" t="s">
        <v>766</v>
      </c>
      <c r="B241" s="119" t="s">
        <v>733</v>
      </c>
      <c r="C241" s="175">
        <v>254.81340446999991</v>
      </c>
      <c r="D241" s="178">
        <v>13229</v>
      </c>
      <c r="F241" s="174">
        <f>IF($C$249=0,"",IF(C241="[Mark as ND1 if not relevant]","",C241/$C$249))</f>
        <v>0.34799717760592452</v>
      </c>
      <c r="G241" s="174">
        <f>IF($D$249=0,"",IF(D241="[Mark as ND1 if not relevant]","",D241/$D$249))</f>
        <v>0.57635167516228814</v>
      </c>
    </row>
    <row r="242" spans="1:7" x14ac:dyDescent="0.25">
      <c r="A242" s="119" t="s">
        <v>767</v>
      </c>
      <c r="B242" s="119" t="s">
        <v>735</v>
      </c>
      <c r="C242" s="175">
        <v>100.47685497000002</v>
      </c>
      <c r="D242" s="178">
        <v>2532</v>
      </c>
      <c r="F242" s="174">
        <f t="shared" ref="F242:F248" si="9">IF($C$249=0,"",IF(C242="[Mark as ND1 if not relevant]","",C242/$C$249))</f>
        <v>0.13722065374467554</v>
      </c>
      <c r="G242" s="174">
        <f t="shared" ref="G242:G248" si="10">IF($D$249=0,"",IF(D242="[Mark as ND1 if not relevant]","",D242/$D$249))</f>
        <v>0.11031237746699778</v>
      </c>
    </row>
    <row r="243" spans="1:7" x14ac:dyDescent="0.25">
      <c r="A243" s="119" t="s">
        <v>768</v>
      </c>
      <c r="B243" s="119" t="s">
        <v>737</v>
      </c>
      <c r="C243" s="175">
        <v>98.592475929999935</v>
      </c>
      <c r="D243" s="178">
        <v>2244</v>
      </c>
      <c r="F243" s="174">
        <f t="shared" si="9"/>
        <v>0.13464716830020398</v>
      </c>
      <c r="G243" s="174">
        <f t="shared" si="10"/>
        <v>9.7764998039471959E-2</v>
      </c>
    </row>
    <row r="244" spans="1:7" x14ac:dyDescent="0.25">
      <c r="A244" s="119" t="s">
        <v>769</v>
      </c>
      <c r="B244" s="119" t="s">
        <v>739</v>
      </c>
      <c r="C244" s="175">
        <v>91.444829459999895</v>
      </c>
      <c r="D244" s="178">
        <v>1788</v>
      </c>
      <c r="F244" s="174">
        <f t="shared" si="9"/>
        <v>0.12488566927993634</v>
      </c>
      <c r="G244" s="174">
        <f t="shared" si="10"/>
        <v>7.7898313945889433E-2</v>
      </c>
    </row>
    <row r="245" spans="1:7" x14ac:dyDescent="0.25">
      <c r="A245" s="119" t="s">
        <v>770</v>
      </c>
      <c r="B245" s="119" t="s">
        <v>741</v>
      </c>
      <c r="C245" s="175">
        <v>79.828566269999982</v>
      </c>
      <c r="D245" s="178">
        <v>1451</v>
      </c>
      <c r="F245" s="174">
        <f t="shared" si="9"/>
        <v>0.10902140651536309</v>
      </c>
      <c r="G245" s="174">
        <f t="shared" si="10"/>
        <v>6.3216137324097074E-2</v>
      </c>
    </row>
    <row r="246" spans="1:7" x14ac:dyDescent="0.25">
      <c r="A246" s="119" t="s">
        <v>771</v>
      </c>
      <c r="B246" s="119" t="s">
        <v>743</v>
      </c>
      <c r="C246" s="175">
        <v>56.248492939999906</v>
      </c>
      <c r="D246" s="178">
        <v>932</v>
      </c>
      <c r="F246" s="174">
        <f t="shared" si="9"/>
        <v>7.6818238147323581E-2</v>
      </c>
      <c r="G246" s="174">
        <f t="shared" si="10"/>
        <v>4.0604713980743258E-2</v>
      </c>
    </row>
    <row r="247" spans="1:7" x14ac:dyDescent="0.25">
      <c r="A247" s="119" t="s">
        <v>772</v>
      </c>
      <c r="B247" s="119" t="s">
        <v>745</v>
      </c>
      <c r="C247" s="175">
        <v>35.178133499999994</v>
      </c>
      <c r="D247" s="178">
        <v>545</v>
      </c>
      <c r="F247" s="174">
        <f t="shared" si="9"/>
        <v>4.8042571374559313E-2</v>
      </c>
      <c r="G247" s="174">
        <f t="shared" si="10"/>
        <v>2.3744172875005447E-2</v>
      </c>
    </row>
    <row r="248" spans="1:7" x14ac:dyDescent="0.25">
      <c r="A248" s="119" t="s">
        <v>773</v>
      </c>
      <c r="B248" s="119" t="s">
        <v>747</v>
      </c>
      <c r="C248" s="175">
        <v>15.64560771</v>
      </c>
      <c r="D248" s="178">
        <v>232</v>
      </c>
      <c r="F248" s="174">
        <f t="shared" si="9"/>
        <v>2.1367115032013582E-2</v>
      </c>
      <c r="G248" s="174">
        <f t="shared" si="10"/>
        <v>1.0107611205506906E-2</v>
      </c>
    </row>
    <row r="249" spans="1:7" x14ac:dyDescent="0.25">
      <c r="A249" s="119" t="s">
        <v>774</v>
      </c>
      <c r="B249" s="149" t="s">
        <v>110</v>
      </c>
      <c r="C249" s="175">
        <f>SUM(C241:C248)</f>
        <v>732.22836524999968</v>
      </c>
      <c r="D249" s="178">
        <f>SUM(D241:D248)</f>
        <v>22953</v>
      </c>
      <c r="F249" s="153">
        <f>SUM(F241:F248)</f>
        <v>1</v>
      </c>
      <c r="G249" s="153">
        <f>SUM(G241:G248)</f>
        <v>0.99999999999999978</v>
      </c>
    </row>
    <row r="250" spans="1:7" outlineLevel="1" x14ac:dyDescent="0.25">
      <c r="A250" s="119" t="s">
        <v>775</v>
      </c>
      <c r="B250" s="136" t="s">
        <v>750</v>
      </c>
      <c r="C250" s="175"/>
      <c r="D250" s="178"/>
      <c r="F250" s="174">
        <f t="shared" ref="F250:F255" si="11">IF($C$249=0,"",IF(C250="[for completion]","",C250/$C$249))</f>
        <v>0</v>
      </c>
      <c r="G250" s="174">
        <f t="shared" ref="G250:G255" si="12">IF($D$249=0,"",IF(D250="[for completion]","",D250/$D$249))</f>
        <v>0</v>
      </c>
    </row>
    <row r="251" spans="1:7" outlineLevel="1" x14ac:dyDescent="0.25">
      <c r="A251" s="119" t="s">
        <v>776</v>
      </c>
      <c r="B251" s="136" t="s">
        <v>752</v>
      </c>
      <c r="C251" s="175"/>
      <c r="D251" s="178"/>
      <c r="F251" s="174">
        <f t="shared" si="11"/>
        <v>0</v>
      </c>
      <c r="G251" s="174">
        <f t="shared" si="12"/>
        <v>0</v>
      </c>
    </row>
    <row r="252" spans="1:7" outlineLevel="1" x14ac:dyDescent="0.25">
      <c r="A252" s="119" t="s">
        <v>777</v>
      </c>
      <c r="B252" s="136" t="s">
        <v>754</v>
      </c>
      <c r="C252" s="175"/>
      <c r="D252" s="178"/>
      <c r="F252" s="174">
        <f t="shared" si="11"/>
        <v>0</v>
      </c>
      <c r="G252" s="174">
        <f t="shared" si="12"/>
        <v>0</v>
      </c>
    </row>
    <row r="253" spans="1:7" outlineLevel="1" x14ac:dyDescent="0.25">
      <c r="A253" s="119" t="s">
        <v>778</v>
      </c>
      <c r="B253" s="136" t="s">
        <v>756</v>
      </c>
      <c r="C253" s="175"/>
      <c r="D253" s="178"/>
      <c r="F253" s="174">
        <f t="shared" si="11"/>
        <v>0</v>
      </c>
      <c r="G253" s="174">
        <f t="shared" si="12"/>
        <v>0</v>
      </c>
    </row>
    <row r="254" spans="1:7" outlineLevel="1" x14ac:dyDescent="0.25">
      <c r="A254" s="119" t="s">
        <v>779</v>
      </c>
      <c r="B254" s="136" t="s">
        <v>758</v>
      </c>
      <c r="C254" s="175"/>
      <c r="D254" s="178"/>
      <c r="F254" s="174">
        <f t="shared" si="11"/>
        <v>0</v>
      </c>
      <c r="G254" s="174">
        <f t="shared" si="12"/>
        <v>0</v>
      </c>
    </row>
    <row r="255" spans="1:7" outlineLevel="1" x14ac:dyDescent="0.25">
      <c r="A255" s="119" t="s">
        <v>780</v>
      </c>
      <c r="B255" s="136" t="s">
        <v>760</v>
      </c>
      <c r="C255" s="175"/>
      <c r="D255" s="178"/>
      <c r="F255" s="174">
        <f t="shared" si="11"/>
        <v>0</v>
      </c>
      <c r="G255" s="174">
        <f t="shared" si="12"/>
        <v>0</v>
      </c>
    </row>
    <row r="256" spans="1:7" outlineLevel="1" x14ac:dyDescent="0.25">
      <c r="A256" s="119" t="s">
        <v>781</v>
      </c>
      <c r="B256" s="136"/>
      <c r="F256" s="133"/>
      <c r="G256" s="133"/>
    </row>
    <row r="257" spans="1:14" outlineLevel="1" x14ac:dyDescent="0.25">
      <c r="A257" s="119" t="s">
        <v>782</v>
      </c>
      <c r="B257" s="136"/>
      <c r="F257" s="133"/>
      <c r="G257" s="133"/>
    </row>
    <row r="258" spans="1:14" outlineLevel="1" x14ac:dyDescent="0.25">
      <c r="A258" s="119" t="s">
        <v>783</v>
      </c>
      <c r="B258" s="136"/>
      <c r="F258" s="133"/>
      <c r="G258" s="133"/>
    </row>
    <row r="259" spans="1:14" ht="15" customHeight="1" x14ac:dyDescent="0.25">
      <c r="A259" s="130"/>
      <c r="B259" s="131" t="s">
        <v>784</v>
      </c>
      <c r="C259" s="130" t="s">
        <v>525</v>
      </c>
      <c r="D259" s="130"/>
      <c r="E259" s="137"/>
      <c r="F259" s="130"/>
      <c r="G259" s="130"/>
    </row>
    <row r="260" spans="1:14" x14ac:dyDescent="0.25">
      <c r="A260" s="119" t="s">
        <v>785</v>
      </c>
      <c r="B260" s="119" t="s">
        <v>786</v>
      </c>
      <c r="C260" s="153">
        <v>0.6895</v>
      </c>
      <c r="E260" s="135"/>
      <c r="F260" s="135"/>
      <c r="G260" s="135"/>
    </row>
    <row r="261" spans="1:14" x14ac:dyDescent="0.25">
      <c r="A261" s="119" t="s">
        <v>787</v>
      </c>
      <c r="B261" s="119" t="s">
        <v>788</v>
      </c>
      <c r="C261" s="153">
        <v>0.28160000000000002</v>
      </c>
      <c r="E261" s="135"/>
      <c r="F261" s="135"/>
    </row>
    <row r="262" spans="1:14" x14ac:dyDescent="0.25">
      <c r="A262" s="119" t="s">
        <v>789</v>
      </c>
      <c r="B262" s="119" t="s">
        <v>790</v>
      </c>
      <c r="C262" s="153">
        <v>2.8899999999999999E-2</v>
      </c>
      <c r="E262" s="135"/>
      <c r="F262" s="135"/>
    </row>
    <row r="263" spans="1:14" x14ac:dyDescent="0.25">
      <c r="A263" s="119" t="s">
        <v>791</v>
      </c>
      <c r="B263" s="140" t="s">
        <v>1145</v>
      </c>
      <c r="C263" s="153">
        <v>0</v>
      </c>
      <c r="D263" s="146"/>
      <c r="E263" s="146"/>
      <c r="F263" s="147"/>
      <c r="G263" s="147"/>
      <c r="H263" s="114"/>
      <c r="I263" s="119"/>
      <c r="J263" s="119"/>
      <c r="K263" s="119"/>
      <c r="L263" s="114"/>
      <c r="M263" s="114"/>
      <c r="N263" s="114"/>
    </row>
    <row r="264" spans="1:14" x14ac:dyDescent="0.25">
      <c r="A264" s="119" t="s">
        <v>1153</v>
      </c>
      <c r="B264" s="119" t="s">
        <v>108</v>
      </c>
      <c r="C264" s="153">
        <v>0</v>
      </c>
      <c r="E264" s="135"/>
      <c r="F264" s="135"/>
    </row>
    <row r="265" spans="1:14" outlineLevel="1" x14ac:dyDescent="0.25">
      <c r="A265" s="119" t="s">
        <v>792</v>
      </c>
      <c r="B265" s="136" t="s">
        <v>793</v>
      </c>
      <c r="C265" s="153"/>
      <c r="E265" s="135"/>
      <c r="F265" s="135"/>
    </row>
    <row r="266" spans="1:14" outlineLevel="1" x14ac:dyDescent="0.25">
      <c r="A266" s="119" t="s">
        <v>794</v>
      </c>
      <c r="B266" s="136" t="s">
        <v>795</v>
      </c>
      <c r="C266" s="182"/>
      <c r="E266" s="135"/>
      <c r="F266" s="135"/>
    </row>
    <row r="267" spans="1:14" outlineLevel="1" x14ac:dyDescent="0.25">
      <c r="A267" s="119" t="s">
        <v>796</v>
      </c>
      <c r="B267" s="136" t="s">
        <v>797</v>
      </c>
      <c r="C267" s="153"/>
      <c r="E267" s="135"/>
      <c r="F267" s="135"/>
    </row>
    <row r="268" spans="1:14" outlineLevel="1" x14ac:dyDescent="0.25">
      <c r="A268" s="119" t="s">
        <v>798</v>
      </c>
      <c r="B268" s="136" t="s">
        <v>799</v>
      </c>
      <c r="C268" s="153"/>
      <c r="E268" s="135"/>
      <c r="F268" s="135"/>
    </row>
    <row r="269" spans="1:14" outlineLevel="1" x14ac:dyDescent="0.25">
      <c r="A269" s="119" t="s">
        <v>800</v>
      </c>
      <c r="B269" s="136" t="s">
        <v>801</v>
      </c>
      <c r="C269" s="153"/>
      <c r="E269" s="135"/>
      <c r="F269" s="135"/>
    </row>
    <row r="270" spans="1:14" outlineLevel="1" x14ac:dyDescent="0.25">
      <c r="A270" s="119" t="s">
        <v>802</v>
      </c>
      <c r="B270" s="136" t="s">
        <v>112</v>
      </c>
      <c r="C270" s="153"/>
      <c r="E270" s="135"/>
      <c r="F270" s="135"/>
    </row>
    <row r="271" spans="1:14" outlineLevel="1" x14ac:dyDescent="0.25">
      <c r="A271" s="119" t="s">
        <v>803</v>
      </c>
      <c r="B271" s="136" t="s">
        <v>112</v>
      </c>
      <c r="C271" s="153"/>
      <c r="E271" s="135"/>
      <c r="F271" s="135"/>
    </row>
    <row r="272" spans="1:14" outlineLevel="1" x14ac:dyDescent="0.25">
      <c r="A272" s="119" t="s">
        <v>804</v>
      </c>
      <c r="B272" s="136" t="s">
        <v>112</v>
      </c>
      <c r="C272" s="153"/>
      <c r="E272" s="135"/>
      <c r="F272" s="135"/>
    </row>
    <row r="273" spans="1:7" outlineLevel="1" x14ac:dyDescent="0.25">
      <c r="A273" s="119" t="s">
        <v>805</v>
      </c>
      <c r="B273" s="136" t="s">
        <v>112</v>
      </c>
      <c r="C273" s="153"/>
      <c r="E273" s="135"/>
      <c r="F273" s="135"/>
    </row>
    <row r="274" spans="1:7" outlineLevel="1" x14ac:dyDescent="0.25">
      <c r="A274" s="119" t="s">
        <v>806</v>
      </c>
      <c r="B274" s="136" t="s">
        <v>112</v>
      </c>
      <c r="C274" s="153"/>
      <c r="E274" s="135"/>
      <c r="F274" s="135"/>
    </row>
    <row r="275" spans="1:7" outlineLevel="1" x14ac:dyDescent="0.25">
      <c r="A275" s="119" t="s">
        <v>807</v>
      </c>
      <c r="B275" s="136" t="s">
        <v>112</v>
      </c>
      <c r="C275" s="153"/>
      <c r="E275" s="135"/>
      <c r="F275" s="135"/>
    </row>
    <row r="276" spans="1:7" ht="15" customHeight="1" x14ac:dyDescent="0.25">
      <c r="A276" s="130"/>
      <c r="B276" s="131" t="s">
        <v>808</v>
      </c>
      <c r="C276" s="130" t="s">
        <v>525</v>
      </c>
      <c r="D276" s="130"/>
      <c r="E276" s="137"/>
      <c r="F276" s="130"/>
      <c r="G276" s="132"/>
    </row>
    <row r="277" spans="1:7" x14ac:dyDescent="0.25">
      <c r="A277" s="119" t="s">
        <v>7</v>
      </c>
      <c r="B277" s="119" t="s">
        <v>1146</v>
      </c>
      <c r="C277" s="153">
        <v>1</v>
      </c>
      <c r="E277" s="114"/>
      <c r="F277" s="114"/>
    </row>
    <row r="278" spans="1:7" x14ac:dyDescent="0.25">
      <c r="A278" s="119" t="s">
        <v>809</v>
      </c>
      <c r="B278" s="119" t="s">
        <v>810</v>
      </c>
      <c r="C278" s="153">
        <v>0</v>
      </c>
      <c r="E278" s="114"/>
      <c r="F278" s="114"/>
    </row>
    <row r="279" spans="1:7" x14ac:dyDescent="0.25">
      <c r="A279" s="119" t="s">
        <v>811</v>
      </c>
      <c r="B279" s="119" t="s">
        <v>108</v>
      </c>
      <c r="C279" s="153">
        <v>0</v>
      </c>
      <c r="E279" s="114"/>
      <c r="F279" s="114"/>
    </row>
    <row r="280" spans="1:7" outlineLevel="1" x14ac:dyDescent="0.25">
      <c r="A280" s="119" t="s">
        <v>812</v>
      </c>
      <c r="C280" s="153"/>
      <c r="E280" s="114"/>
      <c r="F280" s="114"/>
    </row>
    <row r="281" spans="1:7" outlineLevel="1" x14ac:dyDescent="0.25">
      <c r="A281" s="119" t="s">
        <v>813</v>
      </c>
      <c r="C281" s="153"/>
      <c r="E281" s="114"/>
      <c r="F281" s="114"/>
    </row>
    <row r="282" spans="1:7" outlineLevel="1" x14ac:dyDescent="0.25">
      <c r="A282" s="119" t="s">
        <v>814</v>
      </c>
      <c r="C282" s="153"/>
      <c r="E282" s="114"/>
      <c r="F282" s="114"/>
    </row>
    <row r="283" spans="1:7" outlineLevel="1" x14ac:dyDescent="0.25">
      <c r="A283" s="119" t="s">
        <v>815</v>
      </c>
      <c r="C283" s="153"/>
      <c r="E283" s="114"/>
      <c r="F283" s="114"/>
    </row>
    <row r="284" spans="1:7" outlineLevel="1" x14ac:dyDescent="0.25">
      <c r="A284" s="119" t="s">
        <v>816</v>
      </c>
      <c r="C284" s="153"/>
      <c r="E284" s="114"/>
      <c r="F284" s="114"/>
    </row>
    <row r="285" spans="1:7" outlineLevel="1" x14ac:dyDescent="0.25">
      <c r="A285" s="119" t="s">
        <v>817</v>
      </c>
      <c r="C285" s="153"/>
      <c r="E285" s="114"/>
      <c r="F285" s="114"/>
    </row>
    <row r="286" spans="1:7" ht="18.75" x14ac:dyDescent="0.25">
      <c r="A286" s="143"/>
      <c r="B286" s="144" t="s">
        <v>818</v>
      </c>
      <c r="C286" s="143"/>
      <c r="D286" s="143"/>
      <c r="E286" s="143"/>
      <c r="F286" s="145"/>
      <c r="G286" s="145"/>
    </row>
    <row r="287" spans="1:7" ht="15" customHeight="1" x14ac:dyDescent="0.25">
      <c r="A287" s="130"/>
      <c r="B287" s="131" t="s">
        <v>819</v>
      </c>
      <c r="C287" s="130" t="s">
        <v>697</v>
      </c>
      <c r="D287" s="130" t="s">
        <v>698</v>
      </c>
      <c r="E287" s="130"/>
      <c r="F287" s="130" t="s">
        <v>526</v>
      </c>
      <c r="G287" s="130" t="s">
        <v>699</v>
      </c>
    </row>
    <row r="288" spans="1:7" x14ac:dyDescent="0.25">
      <c r="A288" s="119" t="s">
        <v>820</v>
      </c>
      <c r="B288" s="119" t="s">
        <v>701</v>
      </c>
      <c r="C288" s="175" t="s">
        <v>969</v>
      </c>
      <c r="D288" s="146"/>
      <c r="E288" s="146"/>
      <c r="F288" s="147"/>
      <c r="G288" s="147"/>
    </row>
    <row r="289" spans="1:7" x14ac:dyDescent="0.25">
      <c r="A289" s="146"/>
      <c r="D289" s="146"/>
      <c r="E289" s="146"/>
      <c r="F289" s="147"/>
      <c r="G289" s="147"/>
    </row>
    <row r="290" spans="1:7" x14ac:dyDescent="0.25">
      <c r="B290" s="119" t="s">
        <v>702</v>
      </c>
      <c r="D290" s="146"/>
      <c r="E290" s="146"/>
      <c r="F290" s="147"/>
      <c r="G290" s="147"/>
    </row>
    <row r="291" spans="1:7" x14ac:dyDescent="0.25">
      <c r="A291" s="119" t="s">
        <v>821</v>
      </c>
      <c r="B291" s="140" t="s">
        <v>619</v>
      </c>
      <c r="C291" s="175" t="s">
        <v>969</v>
      </c>
      <c r="D291" s="178" t="s">
        <v>969</v>
      </c>
      <c r="E291" s="146"/>
      <c r="F291" s="174" t="str">
        <f t="shared" ref="F291:F314" si="13">IF($C$315=0,"",IF(C291="[for completion]","",C291/$C$315))</f>
        <v/>
      </c>
      <c r="G291" s="174" t="str">
        <f t="shared" ref="G291:G314" si="14">IF($D$315=0,"",IF(D291="[for completion]","",D291/$D$315))</f>
        <v/>
      </c>
    </row>
    <row r="292" spans="1:7" x14ac:dyDescent="0.25">
      <c r="A292" s="119" t="s">
        <v>822</v>
      </c>
      <c r="B292" s="140" t="s">
        <v>619</v>
      </c>
      <c r="C292" s="175" t="s">
        <v>969</v>
      </c>
      <c r="D292" s="178" t="s">
        <v>969</v>
      </c>
      <c r="E292" s="146"/>
      <c r="F292" s="174" t="str">
        <f t="shared" si="13"/>
        <v/>
      </c>
      <c r="G292" s="174" t="str">
        <f t="shared" si="14"/>
        <v/>
      </c>
    </row>
    <row r="293" spans="1:7" x14ac:dyDescent="0.25">
      <c r="A293" s="119" t="s">
        <v>823</v>
      </c>
      <c r="B293" s="140" t="s">
        <v>619</v>
      </c>
      <c r="C293" s="175" t="s">
        <v>969</v>
      </c>
      <c r="D293" s="178" t="s">
        <v>969</v>
      </c>
      <c r="E293" s="146"/>
      <c r="F293" s="174" t="str">
        <f t="shared" si="13"/>
        <v/>
      </c>
      <c r="G293" s="174" t="str">
        <f t="shared" si="14"/>
        <v/>
      </c>
    </row>
    <row r="294" spans="1:7" x14ac:dyDescent="0.25">
      <c r="A294" s="119" t="s">
        <v>824</v>
      </c>
      <c r="B294" s="140" t="s">
        <v>619</v>
      </c>
      <c r="C294" s="175" t="s">
        <v>969</v>
      </c>
      <c r="D294" s="178" t="s">
        <v>969</v>
      </c>
      <c r="E294" s="146"/>
      <c r="F294" s="174" t="str">
        <f t="shared" si="13"/>
        <v/>
      </c>
      <c r="G294" s="174" t="str">
        <f t="shared" si="14"/>
        <v/>
      </c>
    </row>
    <row r="295" spans="1:7" x14ac:dyDescent="0.25">
      <c r="A295" s="119" t="s">
        <v>825</v>
      </c>
      <c r="B295" s="140" t="s">
        <v>619</v>
      </c>
      <c r="C295" s="175" t="s">
        <v>969</v>
      </c>
      <c r="D295" s="178" t="s">
        <v>969</v>
      </c>
      <c r="E295" s="146"/>
      <c r="F295" s="174" t="str">
        <f t="shared" si="13"/>
        <v/>
      </c>
      <c r="G295" s="174" t="str">
        <f t="shared" si="14"/>
        <v/>
      </c>
    </row>
    <row r="296" spans="1:7" x14ac:dyDescent="0.25">
      <c r="A296" s="119" t="s">
        <v>826</v>
      </c>
      <c r="B296" s="140" t="s">
        <v>619</v>
      </c>
      <c r="C296" s="175" t="s">
        <v>969</v>
      </c>
      <c r="D296" s="178" t="s">
        <v>969</v>
      </c>
      <c r="E296" s="146"/>
      <c r="F296" s="174" t="str">
        <f t="shared" si="13"/>
        <v/>
      </c>
      <c r="G296" s="174" t="str">
        <f t="shared" si="14"/>
        <v/>
      </c>
    </row>
    <row r="297" spans="1:7" x14ac:dyDescent="0.25">
      <c r="A297" s="119" t="s">
        <v>827</v>
      </c>
      <c r="B297" s="140" t="s">
        <v>619</v>
      </c>
      <c r="C297" s="175" t="s">
        <v>969</v>
      </c>
      <c r="D297" s="178" t="s">
        <v>969</v>
      </c>
      <c r="E297" s="146"/>
      <c r="F297" s="174" t="str">
        <f t="shared" si="13"/>
        <v/>
      </c>
      <c r="G297" s="174" t="str">
        <f t="shared" si="14"/>
        <v/>
      </c>
    </row>
    <row r="298" spans="1:7" x14ac:dyDescent="0.25">
      <c r="A298" s="119" t="s">
        <v>828</v>
      </c>
      <c r="B298" s="140" t="s">
        <v>619</v>
      </c>
      <c r="C298" s="175" t="s">
        <v>969</v>
      </c>
      <c r="D298" s="178" t="s">
        <v>969</v>
      </c>
      <c r="E298" s="146"/>
      <c r="F298" s="174" t="str">
        <f t="shared" si="13"/>
        <v/>
      </c>
      <c r="G298" s="174" t="str">
        <f t="shared" si="14"/>
        <v/>
      </c>
    </row>
    <row r="299" spans="1:7" x14ac:dyDescent="0.25">
      <c r="A299" s="119" t="s">
        <v>829</v>
      </c>
      <c r="B299" s="140" t="s">
        <v>619</v>
      </c>
      <c r="C299" s="175" t="s">
        <v>969</v>
      </c>
      <c r="D299" s="178" t="s">
        <v>969</v>
      </c>
      <c r="E299" s="146"/>
      <c r="F299" s="174" t="str">
        <f t="shared" si="13"/>
        <v/>
      </c>
      <c r="G299" s="174" t="str">
        <f t="shared" si="14"/>
        <v/>
      </c>
    </row>
    <row r="300" spans="1:7" x14ac:dyDescent="0.25">
      <c r="A300" s="119" t="s">
        <v>830</v>
      </c>
      <c r="B300" s="140" t="s">
        <v>619</v>
      </c>
      <c r="C300" s="175" t="s">
        <v>969</v>
      </c>
      <c r="D300" s="178" t="s">
        <v>969</v>
      </c>
      <c r="E300" s="140"/>
      <c r="F300" s="174" t="str">
        <f t="shared" si="13"/>
        <v/>
      </c>
      <c r="G300" s="174" t="str">
        <f t="shared" si="14"/>
        <v/>
      </c>
    </row>
    <row r="301" spans="1:7" x14ac:dyDescent="0.25">
      <c r="A301" s="119" t="s">
        <v>831</v>
      </c>
      <c r="B301" s="140" t="s">
        <v>619</v>
      </c>
      <c r="C301" s="175" t="s">
        <v>969</v>
      </c>
      <c r="D301" s="178" t="s">
        <v>969</v>
      </c>
      <c r="E301" s="140"/>
      <c r="F301" s="174" t="str">
        <f t="shared" si="13"/>
        <v/>
      </c>
      <c r="G301" s="174" t="str">
        <f t="shared" si="14"/>
        <v/>
      </c>
    </row>
    <row r="302" spans="1:7" x14ac:dyDescent="0.25">
      <c r="A302" s="119" t="s">
        <v>832</v>
      </c>
      <c r="B302" s="140" t="s">
        <v>619</v>
      </c>
      <c r="C302" s="175" t="s">
        <v>969</v>
      </c>
      <c r="D302" s="178" t="s">
        <v>969</v>
      </c>
      <c r="E302" s="140"/>
      <c r="F302" s="174" t="str">
        <f t="shared" si="13"/>
        <v/>
      </c>
      <c r="G302" s="174" t="str">
        <f t="shared" si="14"/>
        <v/>
      </c>
    </row>
    <row r="303" spans="1:7" x14ac:dyDescent="0.25">
      <c r="A303" s="119" t="s">
        <v>833</v>
      </c>
      <c r="B303" s="140" t="s">
        <v>619</v>
      </c>
      <c r="C303" s="175" t="s">
        <v>969</v>
      </c>
      <c r="D303" s="178" t="s">
        <v>969</v>
      </c>
      <c r="E303" s="140"/>
      <c r="F303" s="174" t="str">
        <f t="shared" si="13"/>
        <v/>
      </c>
      <c r="G303" s="174" t="str">
        <f t="shared" si="14"/>
        <v/>
      </c>
    </row>
    <row r="304" spans="1:7" x14ac:dyDescent="0.25">
      <c r="A304" s="119" t="s">
        <v>834</v>
      </c>
      <c r="B304" s="140" t="s">
        <v>619</v>
      </c>
      <c r="C304" s="175" t="s">
        <v>969</v>
      </c>
      <c r="D304" s="178" t="s">
        <v>969</v>
      </c>
      <c r="E304" s="140"/>
      <c r="F304" s="174" t="str">
        <f t="shared" si="13"/>
        <v/>
      </c>
      <c r="G304" s="174" t="str">
        <f t="shared" si="14"/>
        <v/>
      </c>
    </row>
    <row r="305" spans="1:7" x14ac:dyDescent="0.25">
      <c r="A305" s="119" t="s">
        <v>835</v>
      </c>
      <c r="B305" s="140" t="s">
        <v>619</v>
      </c>
      <c r="C305" s="175" t="s">
        <v>969</v>
      </c>
      <c r="D305" s="178" t="s">
        <v>969</v>
      </c>
      <c r="E305" s="140"/>
      <c r="F305" s="174" t="str">
        <f t="shared" si="13"/>
        <v/>
      </c>
      <c r="G305" s="174" t="str">
        <f t="shared" si="14"/>
        <v/>
      </c>
    </row>
    <row r="306" spans="1:7" x14ac:dyDescent="0.25">
      <c r="A306" s="119" t="s">
        <v>836</v>
      </c>
      <c r="B306" s="140" t="s">
        <v>619</v>
      </c>
      <c r="C306" s="175" t="s">
        <v>969</v>
      </c>
      <c r="D306" s="178" t="s">
        <v>969</v>
      </c>
      <c r="F306" s="174" t="str">
        <f t="shared" si="13"/>
        <v/>
      </c>
      <c r="G306" s="174" t="str">
        <f t="shared" si="14"/>
        <v/>
      </c>
    </row>
    <row r="307" spans="1:7" x14ac:dyDescent="0.25">
      <c r="A307" s="119" t="s">
        <v>837</v>
      </c>
      <c r="B307" s="140" t="s">
        <v>619</v>
      </c>
      <c r="C307" s="175" t="s">
        <v>969</v>
      </c>
      <c r="D307" s="178" t="s">
        <v>969</v>
      </c>
      <c r="E307" s="135"/>
      <c r="F307" s="174" t="str">
        <f t="shared" si="13"/>
        <v/>
      </c>
      <c r="G307" s="174" t="str">
        <f t="shared" si="14"/>
        <v/>
      </c>
    </row>
    <row r="308" spans="1:7" x14ac:dyDescent="0.25">
      <c r="A308" s="119" t="s">
        <v>838</v>
      </c>
      <c r="B308" s="140" t="s">
        <v>619</v>
      </c>
      <c r="C308" s="175" t="s">
        <v>969</v>
      </c>
      <c r="D308" s="178" t="s">
        <v>969</v>
      </c>
      <c r="E308" s="135"/>
      <c r="F308" s="174" t="str">
        <f t="shared" si="13"/>
        <v/>
      </c>
      <c r="G308" s="174" t="str">
        <f t="shared" si="14"/>
        <v/>
      </c>
    </row>
    <row r="309" spans="1:7" x14ac:dyDescent="0.25">
      <c r="A309" s="119" t="s">
        <v>839</v>
      </c>
      <c r="B309" s="140" t="s">
        <v>619</v>
      </c>
      <c r="C309" s="175" t="s">
        <v>969</v>
      </c>
      <c r="D309" s="178" t="s">
        <v>969</v>
      </c>
      <c r="E309" s="135"/>
      <c r="F309" s="174" t="str">
        <f t="shared" si="13"/>
        <v/>
      </c>
      <c r="G309" s="174" t="str">
        <f t="shared" si="14"/>
        <v/>
      </c>
    </row>
    <row r="310" spans="1:7" x14ac:dyDescent="0.25">
      <c r="A310" s="119" t="s">
        <v>840</v>
      </c>
      <c r="B310" s="140" t="s">
        <v>619</v>
      </c>
      <c r="C310" s="175" t="s">
        <v>969</v>
      </c>
      <c r="D310" s="178" t="s">
        <v>969</v>
      </c>
      <c r="E310" s="135"/>
      <c r="F310" s="174" t="str">
        <f t="shared" si="13"/>
        <v/>
      </c>
      <c r="G310" s="174" t="str">
        <f t="shared" si="14"/>
        <v/>
      </c>
    </row>
    <row r="311" spans="1:7" x14ac:dyDescent="0.25">
      <c r="A311" s="119" t="s">
        <v>841</v>
      </c>
      <c r="B311" s="140" t="s">
        <v>619</v>
      </c>
      <c r="C311" s="175" t="s">
        <v>969</v>
      </c>
      <c r="D311" s="178" t="s">
        <v>969</v>
      </c>
      <c r="E311" s="135"/>
      <c r="F311" s="174" t="str">
        <f t="shared" si="13"/>
        <v/>
      </c>
      <c r="G311" s="174" t="str">
        <f t="shared" si="14"/>
        <v/>
      </c>
    </row>
    <row r="312" spans="1:7" x14ac:dyDescent="0.25">
      <c r="A312" s="119" t="s">
        <v>842</v>
      </c>
      <c r="B312" s="140" t="s">
        <v>619</v>
      </c>
      <c r="C312" s="175" t="s">
        <v>969</v>
      </c>
      <c r="D312" s="178" t="s">
        <v>969</v>
      </c>
      <c r="E312" s="135"/>
      <c r="F312" s="174" t="str">
        <f t="shared" si="13"/>
        <v/>
      </c>
      <c r="G312" s="174" t="str">
        <f t="shared" si="14"/>
        <v/>
      </c>
    </row>
    <row r="313" spans="1:7" x14ac:dyDescent="0.25">
      <c r="A313" s="119" t="s">
        <v>843</v>
      </c>
      <c r="B313" s="140" t="s">
        <v>619</v>
      </c>
      <c r="C313" s="175" t="s">
        <v>969</v>
      </c>
      <c r="D313" s="178" t="s">
        <v>969</v>
      </c>
      <c r="E313" s="135"/>
      <c r="F313" s="174" t="str">
        <f t="shared" si="13"/>
        <v/>
      </c>
      <c r="G313" s="174" t="str">
        <f t="shared" si="14"/>
        <v/>
      </c>
    </row>
    <row r="314" spans="1:7" x14ac:dyDescent="0.25">
      <c r="A314" s="119" t="s">
        <v>844</v>
      </c>
      <c r="B314" s="140" t="s">
        <v>619</v>
      </c>
      <c r="C314" s="175" t="s">
        <v>969</v>
      </c>
      <c r="D314" s="178" t="s">
        <v>969</v>
      </c>
      <c r="E314" s="135"/>
      <c r="F314" s="174" t="str">
        <f t="shared" si="13"/>
        <v/>
      </c>
      <c r="G314" s="174" t="str">
        <f t="shared" si="14"/>
        <v/>
      </c>
    </row>
    <row r="315" spans="1:7" x14ac:dyDescent="0.25">
      <c r="A315" s="119" t="s">
        <v>845</v>
      </c>
      <c r="B315" s="149" t="s">
        <v>110</v>
      </c>
      <c r="C315" s="181">
        <f>SUM(C291:C314)</f>
        <v>0</v>
      </c>
      <c r="D315" s="179">
        <f>SUM(D291:D314)</f>
        <v>0</v>
      </c>
      <c r="E315" s="135"/>
      <c r="F315" s="180">
        <f>SUM(F291:F314)</f>
        <v>0</v>
      </c>
      <c r="G315" s="180">
        <f>SUM(G291:G314)</f>
        <v>0</v>
      </c>
    </row>
    <row r="316" spans="1:7" ht="15" customHeight="1" x14ac:dyDescent="0.25">
      <c r="A316" s="130"/>
      <c r="B316" s="131" t="s">
        <v>846</v>
      </c>
      <c r="C316" s="130" t="s">
        <v>697</v>
      </c>
      <c r="D316" s="130" t="s">
        <v>698</v>
      </c>
      <c r="E316" s="130"/>
      <c r="F316" s="130" t="s">
        <v>526</v>
      </c>
      <c r="G316" s="130" t="s">
        <v>699</v>
      </c>
    </row>
    <row r="317" spans="1:7" x14ac:dyDescent="0.25">
      <c r="A317" s="119" t="s">
        <v>847</v>
      </c>
      <c r="B317" s="119" t="s">
        <v>730</v>
      </c>
      <c r="C317" s="175" t="s">
        <v>969</v>
      </c>
      <c r="G317" s="119"/>
    </row>
    <row r="318" spans="1:7" x14ac:dyDescent="0.25">
      <c r="G318" s="119"/>
    </row>
    <row r="319" spans="1:7" x14ac:dyDescent="0.25">
      <c r="B319" s="140" t="s">
        <v>731</v>
      </c>
      <c r="G319" s="119"/>
    </row>
    <row r="320" spans="1:7" x14ac:dyDescent="0.25">
      <c r="A320" s="119" t="s">
        <v>848</v>
      </c>
      <c r="B320" s="119" t="s">
        <v>733</v>
      </c>
      <c r="C320" s="175" t="s">
        <v>969</v>
      </c>
      <c r="D320" s="178" t="s">
        <v>969</v>
      </c>
      <c r="F320" s="174" t="str">
        <f>IF($C$328=0,"",IF(C320="[for completion]","",C320/$C$328))</f>
        <v/>
      </c>
      <c r="G320" s="174" t="str">
        <f>IF($D$328=0,"",IF(D320="[for completion]","",D320/$D$328))</f>
        <v/>
      </c>
    </row>
    <row r="321" spans="1:7" x14ac:dyDescent="0.25">
      <c r="A321" s="119" t="s">
        <v>849</v>
      </c>
      <c r="B321" s="119" t="s">
        <v>735</v>
      </c>
      <c r="C321" s="175" t="s">
        <v>969</v>
      </c>
      <c r="D321" s="178" t="s">
        <v>969</v>
      </c>
      <c r="F321" s="174" t="str">
        <f t="shared" ref="F321:F334" si="15">IF($C$328=0,"",IF(C321="[for completion]","",C321/$C$328))</f>
        <v/>
      </c>
      <c r="G321" s="174" t="str">
        <f t="shared" ref="G321:G334" si="16">IF($D$328=0,"",IF(D321="[for completion]","",D321/$D$328))</f>
        <v/>
      </c>
    </row>
    <row r="322" spans="1:7" x14ac:dyDescent="0.25">
      <c r="A322" s="119" t="s">
        <v>850</v>
      </c>
      <c r="B322" s="119" t="s">
        <v>737</v>
      </c>
      <c r="C322" s="175" t="s">
        <v>969</v>
      </c>
      <c r="D322" s="178" t="s">
        <v>969</v>
      </c>
      <c r="F322" s="174" t="str">
        <f t="shared" si="15"/>
        <v/>
      </c>
      <c r="G322" s="174" t="str">
        <f t="shared" si="16"/>
        <v/>
      </c>
    </row>
    <row r="323" spans="1:7" x14ac:dyDescent="0.25">
      <c r="A323" s="119" t="s">
        <v>851</v>
      </c>
      <c r="B323" s="119" t="s">
        <v>739</v>
      </c>
      <c r="C323" s="175" t="s">
        <v>969</v>
      </c>
      <c r="D323" s="178" t="s">
        <v>969</v>
      </c>
      <c r="F323" s="174" t="str">
        <f t="shared" si="15"/>
        <v/>
      </c>
      <c r="G323" s="174" t="str">
        <f t="shared" si="16"/>
        <v/>
      </c>
    </row>
    <row r="324" spans="1:7" x14ac:dyDescent="0.25">
      <c r="A324" s="119" t="s">
        <v>852</v>
      </c>
      <c r="B324" s="119" t="s">
        <v>741</v>
      </c>
      <c r="C324" s="175" t="s">
        <v>969</v>
      </c>
      <c r="D324" s="178" t="s">
        <v>969</v>
      </c>
      <c r="F324" s="174" t="str">
        <f t="shared" si="15"/>
        <v/>
      </c>
      <c r="G324" s="174" t="str">
        <f t="shared" si="16"/>
        <v/>
      </c>
    </row>
    <row r="325" spans="1:7" x14ac:dyDescent="0.25">
      <c r="A325" s="119" t="s">
        <v>853</v>
      </c>
      <c r="B325" s="119" t="s">
        <v>743</v>
      </c>
      <c r="C325" s="175" t="s">
        <v>969</v>
      </c>
      <c r="D325" s="178" t="s">
        <v>969</v>
      </c>
      <c r="F325" s="174" t="str">
        <f t="shared" si="15"/>
        <v/>
      </c>
      <c r="G325" s="174" t="str">
        <f t="shared" si="16"/>
        <v/>
      </c>
    </row>
    <row r="326" spans="1:7" x14ac:dyDescent="0.25">
      <c r="A326" s="119" t="s">
        <v>854</v>
      </c>
      <c r="B326" s="119" t="s">
        <v>745</v>
      </c>
      <c r="C326" s="175" t="s">
        <v>969</v>
      </c>
      <c r="D326" s="178" t="s">
        <v>969</v>
      </c>
      <c r="F326" s="174" t="str">
        <f t="shared" si="15"/>
        <v/>
      </c>
      <c r="G326" s="174" t="str">
        <f t="shared" si="16"/>
        <v/>
      </c>
    </row>
    <row r="327" spans="1:7" x14ac:dyDescent="0.25">
      <c r="A327" s="119" t="s">
        <v>855</v>
      </c>
      <c r="B327" s="119" t="s">
        <v>747</v>
      </c>
      <c r="C327" s="175" t="s">
        <v>969</v>
      </c>
      <c r="D327" s="178" t="s">
        <v>969</v>
      </c>
      <c r="F327" s="174" t="str">
        <f t="shared" si="15"/>
        <v/>
      </c>
      <c r="G327" s="174" t="str">
        <f t="shared" si="16"/>
        <v/>
      </c>
    </row>
    <row r="328" spans="1:7" x14ac:dyDescent="0.25">
      <c r="A328" s="119" t="s">
        <v>856</v>
      </c>
      <c r="B328" s="149" t="s">
        <v>110</v>
      </c>
      <c r="C328" s="175">
        <f>SUM(C320:C327)</f>
        <v>0</v>
      </c>
      <c r="D328" s="178">
        <f>SUM(D320:D327)</f>
        <v>0</v>
      </c>
      <c r="F328" s="153">
        <f>SUM(F320:F327)</f>
        <v>0</v>
      </c>
      <c r="G328" s="153">
        <f>SUM(G320:G327)</f>
        <v>0</v>
      </c>
    </row>
    <row r="329" spans="1:7" outlineLevel="1" x14ac:dyDescent="0.25">
      <c r="A329" s="119" t="s">
        <v>857</v>
      </c>
      <c r="B329" s="136" t="s">
        <v>750</v>
      </c>
      <c r="C329" s="175"/>
      <c r="D329" s="178"/>
      <c r="F329" s="174" t="str">
        <f t="shared" si="15"/>
        <v/>
      </c>
      <c r="G329" s="174" t="str">
        <f t="shared" si="16"/>
        <v/>
      </c>
    </row>
    <row r="330" spans="1:7" outlineLevel="1" x14ac:dyDescent="0.25">
      <c r="A330" s="119" t="s">
        <v>858</v>
      </c>
      <c r="B330" s="136" t="s">
        <v>752</v>
      </c>
      <c r="C330" s="175"/>
      <c r="D330" s="178"/>
      <c r="F330" s="174" t="str">
        <f t="shared" si="15"/>
        <v/>
      </c>
      <c r="G330" s="174" t="str">
        <f t="shared" si="16"/>
        <v/>
      </c>
    </row>
    <row r="331" spans="1:7" outlineLevel="1" x14ac:dyDescent="0.25">
      <c r="A331" s="119" t="s">
        <v>859</v>
      </c>
      <c r="B331" s="136" t="s">
        <v>754</v>
      </c>
      <c r="C331" s="175"/>
      <c r="D331" s="178"/>
      <c r="F331" s="174" t="str">
        <f t="shared" si="15"/>
        <v/>
      </c>
      <c r="G331" s="174" t="str">
        <f t="shared" si="16"/>
        <v/>
      </c>
    </row>
    <row r="332" spans="1:7" outlineLevel="1" x14ac:dyDescent="0.25">
      <c r="A332" s="119" t="s">
        <v>860</v>
      </c>
      <c r="B332" s="136" t="s">
        <v>756</v>
      </c>
      <c r="C332" s="175"/>
      <c r="D332" s="178"/>
      <c r="F332" s="174" t="str">
        <f t="shared" si="15"/>
        <v/>
      </c>
      <c r="G332" s="174" t="str">
        <f t="shared" si="16"/>
        <v/>
      </c>
    </row>
    <row r="333" spans="1:7" outlineLevel="1" x14ac:dyDescent="0.25">
      <c r="A333" s="119" t="s">
        <v>861</v>
      </c>
      <c r="B333" s="136" t="s">
        <v>758</v>
      </c>
      <c r="C333" s="175"/>
      <c r="D333" s="178"/>
      <c r="F333" s="174" t="str">
        <f t="shared" si="15"/>
        <v/>
      </c>
      <c r="G333" s="174" t="str">
        <f t="shared" si="16"/>
        <v/>
      </c>
    </row>
    <row r="334" spans="1:7" outlineLevel="1" x14ac:dyDescent="0.25">
      <c r="A334" s="119" t="s">
        <v>862</v>
      </c>
      <c r="B334" s="136" t="s">
        <v>760</v>
      </c>
      <c r="C334" s="175"/>
      <c r="D334" s="178"/>
      <c r="F334" s="174" t="str">
        <f t="shared" si="15"/>
        <v/>
      </c>
      <c r="G334" s="174" t="str">
        <f t="shared" si="16"/>
        <v/>
      </c>
    </row>
    <row r="335" spans="1:7" outlineLevel="1" x14ac:dyDescent="0.25">
      <c r="A335" s="119" t="s">
        <v>863</v>
      </c>
      <c r="B335" s="136"/>
      <c r="F335" s="133"/>
      <c r="G335" s="133"/>
    </row>
    <row r="336" spans="1:7" outlineLevel="1" x14ac:dyDescent="0.25">
      <c r="A336" s="119" t="s">
        <v>864</v>
      </c>
      <c r="B336" s="136"/>
      <c r="F336" s="133"/>
      <c r="G336" s="133"/>
    </row>
    <row r="337" spans="1:7" outlineLevel="1" x14ac:dyDescent="0.25">
      <c r="A337" s="119" t="s">
        <v>865</v>
      </c>
      <c r="B337" s="136"/>
      <c r="F337" s="135"/>
      <c r="G337" s="135"/>
    </row>
    <row r="338" spans="1:7" ht="15" customHeight="1" x14ac:dyDescent="0.25">
      <c r="A338" s="130"/>
      <c r="B338" s="131" t="s">
        <v>866</v>
      </c>
      <c r="C338" s="130" t="s">
        <v>697</v>
      </c>
      <c r="D338" s="130" t="s">
        <v>698</v>
      </c>
      <c r="E338" s="130"/>
      <c r="F338" s="130" t="s">
        <v>526</v>
      </c>
      <c r="G338" s="130" t="s">
        <v>699</v>
      </c>
    </row>
    <row r="339" spans="1:7" x14ac:dyDescent="0.25">
      <c r="A339" s="119" t="s">
        <v>867</v>
      </c>
      <c r="B339" s="119" t="s">
        <v>730</v>
      </c>
      <c r="C339" s="153" t="s">
        <v>969</v>
      </c>
      <c r="G339" s="119"/>
    </row>
    <row r="340" spans="1:7" x14ac:dyDescent="0.25">
      <c r="G340" s="119"/>
    </row>
    <row r="341" spans="1:7" x14ac:dyDescent="0.25">
      <c r="B341" s="140" t="s">
        <v>731</v>
      </c>
      <c r="G341" s="119"/>
    </row>
    <row r="342" spans="1:7" x14ac:dyDescent="0.25">
      <c r="A342" s="119" t="s">
        <v>868</v>
      </c>
      <c r="B342" s="119" t="s">
        <v>733</v>
      </c>
      <c r="C342" s="175" t="s">
        <v>969</v>
      </c>
      <c r="D342" s="178" t="s">
        <v>969</v>
      </c>
      <c r="F342" s="174" t="str">
        <f>IF($C$350=0,"",IF(C342="[Mark as ND1 if not relevant]","",C342/$C$350))</f>
        <v/>
      </c>
      <c r="G342" s="174" t="str">
        <f>IF($D$350=0,"",IF(D342="[Mark as ND1 if not relevant]","",D342/$D$350))</f>
        <v/>
      </c>
    </row>
    <row r="343" spans="1:7" x14ac:dyDescent="0.25">
      <c r="A343" s="119" t="s">
        <v>869</v>
      </c>
      <c r="B343" s="119" t="s">
        <v>735</v>
      </c>
      <c r="C343" s="175" t="s">
        <v>969</v>
      </c>
      <c r="D343" s="178" t="s">
        <v>969</v>
      </c>
      <c r="F343" s="174" t="str">
        <f t="shared" ref="F343:F349" si="17">IF($C$350=0,"",IF(C343="[Mark as ND1 if not relevant]","",C343/$C$350))</f>
        <v/>
      </c>
      <c r="G343" s="174" t="str">
        <f t="shared" ref="G343:G349" si="18">IF($D$350=0,"",IF(D343="[Mark as ND1 if not relevant]","",D343/$D$350))</f>
        <v/>
      </c>
    </row>
    <row r="344" spans="1:7" x14ac:dyDescent="0.25">
      <c r="A344" s="119" t="s">
        <v>870</v>
      </c>
      <c r="B344" s="119" t="s">
        <v>737</v>
      </c>
      <c r="C344" s="175" t="s">
        <v>969</v>
      </c>
      <c r="D344" s="178" t="s">
        <v>969</v>
      </c>
      <c r="F344" s="174" t="str">
        <f t="shared" si="17"/>
        <v/>
      </c>
      <c r="G344" s="174" t="str">
        <f t="shared" si="18"/>
        <v/>
      </c>
    </row>
    <row r="345" spans="1:7" x14ac:dyDescent="0.25">
      <c r="A345" s="119" t="s">
        <v>871</v>
      </c>
      <c r="B345" s="119" t="s">
        <v>739</v>
      </c>
      <c r="C345" s="175" t="s">
        <v>969</v>
      </c>
      <c r="D345" s="178" t="s">
        <v>969</v>
      </c>
      <c r="F345" s="174" t="str">
        <f t="shared" si="17"/>
        <v/>
      </c>
      <c r="G345" s="174" t="str">
        <f t="shared" si="18"/>
        <v/>
      </c>
    </row>
    <row r="346" spans="1:7" x14ac:dyDescent="0.25">
      <c r="A346" s="119" t="s">
        <v>872</v>
      </c>
      <c r="B346" s="119" t="s">
        <v>741</v>
      </c>
      <c r="C346" s="175" t="s">
        <v>969</v>
      </c>
      <c r="D346" s="178" t="s">
        <v>969</v>
      </c>
      <c r="F346" s="174" t="str">
        <f t="shared" si="17"/>
        <v/>
      </c>
      <c r="G346" s="174" t="str">
        <f t="shared" si="18"/>
        <v/>
      </c>
    </row>
    <row r="347" spans="1:7" x14ac:dyDescent="0.25">
      <c r="A347" s="119" t="s">
        <v>873</v>
      </c>
      <c r="B347" s="119" t="s">
        <v>743</v>
      </c>
      <c r="C347" s="175" t="s">
        <v>969</v>
      </c>
      <c r="D347" s="178" t="s">
        <v>969</v>
      </c>
      <c r="F347" s="174" t="str">
        <f t="shared" si="17"/>
        <v/>
      </c>
      <c r="G347" s="174" t="str">
        <f t="shared" si="18"/>
        <v/>
      </c>
    </row>
    <row r="348" spans="1:7" x14ac:dyDescent="0.25">
      <c r="A348" s="119" t="s">
        <v>874</v>
      </c>
      <c r="B348" s="119" t="s">
        <v>745</v>
      </c>
      <c r="C348" s="175" t="s">
        <v>969</v>
      </c>
      <c r="D348" s="178" t="s">
        <v>969</v>
      </c>
      <c r="F348" s="174" t="str">
        <f t="shared" si="17"/>
        <v/>
      </c>
      <c r="G348" s="174" t="str">
        <f t="shared" si="18"/>
        <v/>
      </c>
    </row>
    <row r="349" spans="1:7" x14ac:dyDescent="0.25">
      <c r="A349" s="119" t="s">
        <v>875</v>
      </c>
      <c r="B349" s="119" t="s">
        <v>747</v>
      </c>
      <c r="C349" s="175" t="s">
        <v>969</v>
      </c>
      <c r="D349" s="178" t="s">
        <v>969</v>
      </c>
      <c r="F349" s="174" t="str">
        <f t="shared" si="17"/>
        <v/>
      </c>
      <c r="G349" s="174" t="str">
        <f t="shared" si="18"/>
        <v/>
      </c>
    </row>
    <row r="350" spans="1:7" x14ac:dyDescent="0.25">
      <c r="A350" s="119" t="s">
        <v>876</v>
      </c>
      <c r="B350" s="149" t="s">
        <v>110</v>
      </c>
      <c r="C350" s="175">
        <f>SUM(C342:C349)</f>
        <v>0</v>
      </c>
      <c r="D350" s="178">
        <f>SUM(D342:D349)</f>
        <v>0</v>
      </c>
      <c r="F350" s="153">
        <f>SUM(F342:F349)</f>
        <v>0</v>
      </c>
      <c r="G350" s="153">
        <f>SUM(G342:G349)</f>
        <v>0</v>
      </c>
    </row>
    <row r="351" spans="1:7" outlineLevel="1" x14ac:dyDescent="0.25">
      <c r="A351" s="119" t="s">
        <v>877</v>
      </c>
      <c r="B351" s="136" t="s">
        <v>750</v>
      </c>
      <c r="C351" s="175"/>
      <c r="D351" s="178"/>
      <c r="F351" s="174" t="str">
        <f t="shared" ref="F351:F356" si="19">IF($C$350=0,"",IF(C351="[for completion]","",C351/$C$350))</f>
        <v/>
      </c>
      <c r="G351" s="174" t="str">
        <f t="shared" ref="G351:G356" si="20">IF($D$350=0,"",IF(D351="[for completion]","",D351/$D$350))</f>
        <v/>
      </c>
    </row>
    <row r="352" spans="1:7" outlineLevel="1" x14ac:dyDescent="0.25">
      <c r="A352" s="119" t="s">
        <v>878</v>
      </c>
      <c r="B352" s="136" t="s">
        <v>752</v>
      </c>
      <c r="C352" s="175"/>
      <c r="D352" s="178"/>
      <c r="F352" s="174" t="str">
        <f t="shared" si="19"/>
        <v/>
      </c>
      <c r="G352" s="174" t="str">
        <f t="shared" si="20"/>
        <v/>
      </c>
    </row>
    <row r="353" spans="1:7" outlineLevel="1" x14ac:dyDescent="0.25">
      <c r="A353" s="119" t="s">
        <v>879</v>
      </c>
      <c r="B353" s="136" t="s">
        <v>754</v>
      </c>
      <c r="C353" s="175"/>
      <c r="D353" s="178"/>
      <c r="F353" s="174" t="str">
        <f t="shared" si="19"/>
        <v/>
      </c>
      <c r="G353" s="174" t="str">
        <f t="shared" si="20"/>
        <v/>
      </c>
    </row>
    <row r="354" spans="1:7" outlineLevel="1" x14ac:dyDescent="0.25">
      <c r="A354" s="119" t="s">
        <v>880</v>
      </c>
      <c r="B354" s="136" t="s">
        <v>756</v>
      </c>
      <c r="C354" s="175"/>
      <c r="D354" s="178"/>
      <c r="F354" s="174" t="str">
        <f t="shared" si="19"/>
        <v/>
      </c>
      <c r="G354" s="174" t="str">
        <f t="shared" si="20"/>
        <v/>
      </c>
    </row>
    <row r="355" spans="1:7" outlineLevel="1" x14ac:dyDescent="0.25">
      <c r="A355" s="119" t="s">
        <v>881</v>
      </c>
      <c r="B355" s="136" t="s">
        <v>758</v>
      </c>
      <c r="C355" s="175"/>
      <c r="D355" s="178"/>
      <c r="F355" s="174" t="str">
        <f t="shared" si="19"/>
        <v/>
      </c>
      <c r="G355" s="174" t="str">
        <f t="shared" si="20"/>
        <v/>
      </c>
    </row>
    <row r="356" spans="1:7" outlineLevel="1" x14ac:dyDescent="0.25">
      <c r="A356" s="119" t="s">
        <v>882</v>
      </c>
      <c r="B356" s="136" t="s">
        <v>760</v>
      </c>
      <c r="C356" s="175"/>
      <c r="D356" s="178"/>
      <c r="F356" s="174" t="str">
        <f t="shared" si="19"/>
        <v/>
      </c>
      <c r="G356" s="174" t="str">
        <f t="shared" si="20"/>
        <v/>
      </c>
    </row>
    <row r="357" spans="1:7" outlineLevel="1" x14ac:dyDescent="0.25">
      <c r="A357" s="119" t="s">
        <v>883</v>
      </c>
      <c r="B357" s="136"/>
      <c r="F357" s="174"/>
      <c r="G357" s="174"/>
    </row>
    <row r="358" spans="1:7" outlineLevel="1" x14ac:dyDescent="0.25">
      <c r="A358" s="119" t="s">
        <v>884</v>
      </c>
      <c r="B358" s="136"/>
      <c r="F358" s="174"/>
      <c r="G358" s="174"/>
    </row>
    <row r="359" spans="1:7" outlineLevel="1" x14ac:dyDescent="0.25">
      <c r="A359" s="119" t="s">
        <v>885</v>
      </c>
      <c r="B359" s="136"/>
      <c r="F359" s="174"/>
      <c r="G359" s="153"/>
    </row>
    <row r="360" spans="1:7" ht="15" customHeight="1" x14ac:dyDescent="0.25">
      <c r="A360" s="130"/>
      <c r="B360" s="131" t="s">
        <v>886</v>
      </c>
      <c r="C360" s="130" t="s">
        <v>887</v>
      </c>
      <c r="D360" s="130"/>
      <c r="E360" s="130"/>
      <c r="F360" s="130"/>
      <c r="G360" s="132"/>
    </row>
    <row r="361" spans="1:7" x14ac:dyDescent="0.25">
      <c r="A361" s="119" t="s">
        <v>888</v>
      </c>
      <c r="B361" s="140" t="s">
        <v>889</v>
      </c>
      <c r="C361" s="153" t="s">
        <v>969</v>
      </c>
      <c r="G361" s="119"/>
    </row>
    <row r="362" spans="1:7" x14ac:dyDescent="0.25">
      <c r="A362" s="119" t="s">
        <v>890</v>
      </c>
      <c r="B362" s="140" t="s">
        <v>891</v>
      </c>
      <c r="C362" s="153" t="s">
        <v>969</v>
      </c>
      <c r="G362" s="119"/>
    </row>
    <row r="363" spans="1:7" x14ac:dyDescent="0.25">
      <c r="A363" s="119" t="s">
        <v>892</v>
      </c>
      <c r="B363" s="140" t="s">
        <v>893</v>
      </c>
      <c r="C363" s="153" t="s">
        <v>969</v>
      </c>
      <c r="G363" s="119"/>
    </row>
    <row r="364" spans="1:7" x14ac:dyDescent="0.25">
      <c r="A364" s="119" t="s">
        <v>894</v>
      </c>
      <c r="B364" s="140" t="s">
        <v>895</v>
      </c>
      <c r="C364" s="153" t="s">
        <v>969</v>
      </c>
      <c r="G364" s="119"/>
    </row>
    <row r="365" spans="1:7" x14ac:dyDescent="0.25">
      <c r="A365" s="119" t="s">
        <v>896</v>
      </c>
      <c r="B365" s="140" t="s">
        <v>897</v>
      </c>
      <c r="C365" s="153" t="s">
        <v>969</v>
      </c>
      <c r="G365" s="119"/>
    </row>
    <row r="366" spans="1:7" x14ac:dyDescent="0.25">
      <c r="A366" s="119" t="s">
        <v>898</v>
      </c>
      <c r="B366" s="140" t="s">
        <v>899</v>
      </c>
      <c r="C366" s="153" t="s">
        <v>969</v>
      </c>
      <c r="G366" s="119"/>
    </row>
    <row r="367" spans="1:7" x14ac:dyDescent="0.25">
      <c r="A367" s="119" t="s">
        <v>900</v>
      </c>
      <c r="B367" s="140" t="s">
        <v>901</v>
      </c>
      <c r="C367" s="153" t="s">
        <v>969</v>
      </c>
      <c r="G367" s="119"/>
    </row>
    <row r="368" spans="1:7" x14ac:dyDescent="0.25">
      <c r="A368" s="119" t="s">
        <v>902</v>
      </c>
      <c r="B368" s="140" t="s">
        <v>903</v>
      </c>
      <c r="C368" s="153" t="s">
        <v>969</v>
      </c>
      <c r="G368" s="119"/>
    </row>
    <row r="369" spans="1:7" x14ac:dyDescent="0.25">
      <c r="A369" s="119" t="s">
        <v>904</v>
      </c>
      <c r="B369" s="140" t="s">
        <v>905</v>
      </c>
      <c r="C369" s="153" t="s">
        <v>969</v>
      </c>
      <c r="G369" s="119"/>
    </row>
    <row r="370" spans="1:7" x14ac:dyDescent="0.25">
      <c r="A370" s="119" t="s">
        <v>906</v>
      </c>
      <c r="B370" s="140" t="s">
        <v>108</v>
      </c>
      <c r="C370" s="153" t="s">
        <v>969</v>
      </c>
      <c r="G370" s="119"/>
    </row>
    <row r="371" spans="1:7" outlineLevel="1" x14ac:dyDescent="0.25">
      <c r="A371" s="119" t="s">
        <v>907</v>
      </c>
      <c r="B371" s="136" t="s">
        <v>908</v>
      </c>
      <c r="C371" s="153"/>
      <c r="G371" s="119"/>
    </row>
    <row r="372" spans="1:7" outlineLevel="1" x14ac:dyDescent="0.25">
      <c r="A372" s="119" t="s">
        <v>909</v>
      </c>
      <c r="B372" s="136" t="s">
        <v>112</v>
      </c>
      <c r="C372" s="153"/>
      <c r="G372" s="119"/>
    </row>
    <row r="373" spans="1:7" outlineLevel="1" x14ac:dyDescent="0.25">
      <c r="A373" s="119" t="s">
        <v>910</v>
      </c>
      <c r="B373" s="136" t="s">
        <v>112</v>
      </c>
      <c r="C373" s="153"/>
      <c r="G373" s="119"/>
    </row>
    <row r="374" spans="1:7" outlineLevel="1" x14ac:dyDescent="0.25">
      <c r="A374" s="119" t="s">
        <v>911</v>
      </c>
      <c r="B374" s="136" t="s">
        <v>112</v>
      </c>
      <c r="C374" s="153"/>
      <c r="G374" s="119"/>
    </row>
    <row r="375" spans="1:7" outlineLevel="1" x14ac:dyDescent="0.25">
      <c r="A375" s="119" t="s">
        <v>912</v>
      </c>
      <c r="B375" s="136" t="s">
        <v>112</v>
      </c>
      <c r="C375" s="153"/>
      <c r="G375" s="119"/>
    </row>
    <row r="376" spans="1:7" outlineLevel="1" x14ac:dyDescent="0.25">
      <c r="A376" s="119" t="s">
        <v>913</v>
      </c>
      <c r="B376" s="136" t="s">
        <v>112</v>
      </c>
      <c r="C376" s="153"/>
      <c r="G376" s="119"/>
    </row>
    <row r="377" spans="1:7" outlineLevel="1" x14ac:dyDescent="0.25">
      <c r="A377" s="119" t="s">
        <v>914</v>
      </c>
      <c r="B377" s="136" t="s">
        <v>112</v>
      </c>
      <c r="C377" s="153"/>
      <c r="G377" s="119"/>
    </row>
    <row r="378" spans="1:7" outlineLevel="1" x14ac:dyDescent="0.25">
      <c r="A378" s="119" t="s">
        <v>915</v>
      </c>
      <c r="B378" s="136" t="s">
        <v>112</v>
      </c>
      <c r="C378" s="153"/>
      <c r="G378" s="119"/>
    </row>
    <row r="379" spans="1:7" outlineLevel="1" x14ac:dyDescent="0.25">
      <c r="A379" s="119" t="s">
        <v>916</v>
      </c>
      <c r="B379" s="136" t="s">
        <v>112</v>
      </c>
      <c r="C379" s="153"/>
      <c r="G379" s="119"/>
    </row>
    <row r="380" spans="1:7" outlineLevel="1" x14ac:dyDescent="0.25">
      <c r="A380" s="119" t="s">
        <v>917</v>
      </c>
      <c r="B380" s="136" t="s">
        <v>112</v>
      </c>
      <c r="C380" s="153"/>
      <c r="G380" s="119"/>
    </row>
    <row r="381" spans="1:7" outlineLevel="1" x14ac:dyDescent="0.25">
      <c r="A381" s="119" t="s">
        <v>918</v>
      </c>
      <c r="B381" s="136" t="s">
        <v>112</v>
      </c>
      <c r="C381" s="153"/>
      <c r="G381" s="119"/>
    </row>
    <row r="382" spans="1:7" outlineLevel="1" x14ac:dyDescent="0.25">
      <c r="A382" s="119" t="s">
        <v>919</v>
      </c>
      <c r="B382" s="136" t="s">
        <v>112</v>
      </c>
      <c r="C382" s="153"/>
    </row>
    <row r="383" spans="1:7" outlineLevel="1" x14ac:dyDescent="0.25">
      <c r="A383" s="119" t="s">
        <v>920</v>
      </c>
      <c r="B383" s="136" t="s">
        <v>112</v>
      </c>
      <c r="C383" s="153"/>
    </row>
    <row r="384" spans="1:7" outlineLevel="1" x14ac:dyDescent="0.25">
      <c r="A384" s="119" t="s">
        <v>921</v>
      </c>
      <c r="B384" s="136" t="s">
        <v>112</v>
      </c>
      <c r="C384" s="153"/>
    </row>
    <row r="385" spans="1:7" outlineLevel="1" x14ac:dyDescent="0.25">
      <c r="A385" s="119" t="s">
        <v>922</v>
      </c>
      <c r="B385" s="136" t="s">
        <v>112</v>
      </c>
      <c r="C385" s="153"/>
      <c r="D385" s="115"/>
      <c r="E385" s="115"/>
      <c r="F385" s="115"/>
      <c r="G385" s="115"/>
    </row>
    <row r="386" spans="1:7" outlineLevel="1" x14ac:dyDescent="0.25">
      <c r="A386" s="119" t="s">
        <v>923</v>
      </c>
      <c r="B386" s="136" t="s">
        <v>112</v>
      </c>
      <c r="C386" s="153"/>
      <c r="D386" s="115"/>
      <c r="E386" s="115"/>
      <c r="F386" s="115"/>
      <c r="G386" s="115"/>
    </row>
    <row r="387" spans="1:7" outlineLevel="1" x14ac:dyDescent="0.25">
      <c r="A387" s="119" t="s">
        <v>924</v>
      </c>
      <c r="B387" s="136" t="s">
        <v>112</v>
      </c>
      <c r="C387" s="153"/>
      <c r="D387" s="115"/>
      <c r="E387" s="115"/>
      <c r="F387" s="115"/>
      <c r="G387" s="115"/>
    </row>
    <row r="388" spans="1:7" x14ac:dyDescent="0.25">
      <c r="C388" s="153"/>
      <c r="D388" s="115"/>
      <c r="E388" s="115"/>
      <c r="F388" s="115"/>
      <c r="G388" s="115"/>
    </row>
    <row r="389" spans="1:7" x14ac:dyDescent="0.25">
      <c r="C389" s="153"/>
      <c r="D389" s="115"/>
      <c r="E389" s="115"/>
      <c r="F389" s="115"/>
      <c r="G389" s="115"/>
    </row>
    <row r="390" spans="1:7" x14ac:dyDescent="0.25">
      <c r="C390" s="153"/>
      <c r="D390" s="115"/>
      <c r="E390" s="115"/>
      <c r="F390" s="115"/>
      <c r="G390" s="115"/>
    </row>
    <row r="391" spans="1:7" x14ac:dyDescent="0.25">
      <c r="C391" s="153"/>
      <c r="D391" s="115"/>
      <c r="E391" s="115"/>
      <c r="F391" s="115"/>
      <c r="G391" s="115"/>
    </row>
    <row r="392" spans="1:7" x14ac:dyDescent="0.25">
      <c r="C392" s="153"/>
      <c r="D392" s="115"/>
      <c r="E392" s="115"/>
      <c r="F392" s="115"/>
      <c r="G392" s="115"/>
    </row>
    <row r="393" spans="1:7" x14ac:dyDescent="0.25">
      <c r="C393" s="153"/>
      <c r="D393" s="115"/>
      <c r="E393" s="115"/>
      <c r="F393" s="115"/>
      <c r="G393" s="115"/>
    </row>
  </sheetData>
  <sheetProtection algorithmName="SHA-512" hashValue="UQu5jfOw5UKAL9QBqRG9UBzcXXVZDcgnKF4DFu5vmcoDBNnih8dbr5cg6AQww6xMQ9TceTitJYEXQuOgHaA/HQ==" saltValue="xgjKsxponc/wWF9ytALXwA==" spinCount="100000" sheet="1" formatCells="0" formatColumns="0" formatRow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C260:C264 B265:C275 B280:C285 C277:C279 F277:G285 F260:G275 D260:D275 D277:D285 C288:D288" name="Mortgage Asset IV"/>
    <protectedRange sqref="C3 C12:C14 B16:D26 F16:F26 B163:B168 B37:B42 C36:D42 F36:F42 C45:D72 F45:F72 C74:D76 F74:F76 C78:D87 B88:D97 F78:F97 B99:D148 F99:F148 B29:D34 C28:D28 F28:F34" name="Mortgage Asset I"/>
  </protectedRanges>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 ref="B316" location="'2. Harmonised Glossary'!A11" display="Loan to Value (LTV) Information - Un-indexed" xr:uid="{00000000-0004-0000-0500-000008000000}"/>
    <hyperlink ref="B338" location="'2. Harmonised Glossary'!A11" display="Loan to Value (LTV) Information - Indexed" xr:uid="{00000000-0004-0000-0500-000009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M383"/>
  <sheetViews>
    <sheetView zoomScale="80" zoomScaleNormal="80" workbookViewId="0"/>
  </sheetViews>
  <sheetFormatPr defaultColWidth="11.42578125" defaultRowHeight="15" outlineLevelRow="1" x14ac:dyDescent="0.25"/>
  <cols>
    <col min="1" max="1" width="16.28515625" customWidth="1"/>
    <col min="2" max="2" width="89.85546875" style="41" bestFit="1" customWidth="1"/>
    <col min="3" max="3" width="134.7109375" style="2" customWidth="1"/>
    <col min="4" max="13" width="11.42578125" style="2"/>
  </cols>
  <sheetData>
    <row r="1" spans="1:13" s="158" customFormat="1" ht="31.5" x14ac:dyDescent="0.25">
      <c r="A1" s="156" t="s">
        <v>928</v>
      </c>
      <c r="B1" s="156"/>
      <c r="C1" s="163" t="s">
        <v>1313</v>
      </c>
      <c r="D1" s="23"/>
      <c r="E1" s="23"/>
      <c r="F1" s="23"/>
      <c r="G1" s="23"/>
      <c r="H1" s="23"/>
      <c r="I1" s="23"/>
      <c r="J1" s="23"/>
      <c r="K1" s="23"/>
      <c r="L1" s="23"/>
      <c r="M1" s="23"/>
    </row>
    <row r="2" spans="1:13" x14ac:dyDescent="0.25">
      <c r="B2" s="39"/>
      <c r="C2" s="39"/>
    </row>
    <row r="3" spans="1:13" x14ac:dyDescent="0.25">
      <c r="A3" s="90" t="s">
        <v>929</v>
      </c>
      <c r="B3" s="91"/>
      <c r="C3" s="39"/>
    </row>
    <row r="4" spans="1:13" x14ac:dyDescent="0.25">
      <c r="C4" s="39"/>
    </row>
    <row r="5" spans="1:13" ht="37.5" x14ac:dyDescent="0.25">
      <c r="A5" s="52" t="s">
        <v>44</v>
      </c>
      <c r="B5" s="52" t="s">
        <v>930</v>
      </c>
      <c r="C5" s="92" t="s">
        <v>1312</v>
      </c>
    </row>
    <row r="6" spans="1:13" x14ac:dyDescent="0.25">
      <c r="A6" s="1" t="s">
        <v>931</v>
      </c>
      <c r="B6" s="55" t="s">
        <v>932</v>
      </c>
      <c r="C6" s="41" t="s">
        <v>46</v>
      </c>
    </row>
    <row r="7" spans="1:13" x14ac:dyDescent="0.25">
      <c r="A7" s="1" t="s">
        <v>933</v>
      </c>
      <c r="B7" s="55" t="s">
        <v>934</v>
      </c>
      <c r="C7" s="41" t="s">
        <v>46</v>
      </c>
    </row>
    <row r="8" spans="1:13" x14ac:dyDescent="0.25">
      <c r="A8" s="1" t="s">
        <v>935</v>
      </c>
      <c r="B8" s="55" t="s">
        <v>936</v>
      </c>
      <c r="C8" s="41" t="s">
        <v>46</v>
      </c>
    </row>
    <row r="9" spans="1:13" x14ac:dyDescent="0.25">
      <c r="A9" s="1" t="s">
        <v>937</v>
      </c>
      <c r="B9" s="55" t="s">
        <v>938</v>
      </c>
      <c r="C9" s="41" t="s">
        <v>46</v>
      </c>
    </row>
    <row r="10" spans="1:13" ht="44.25" customHeight="1" x14ac:dyDescent="0.25">
      <c r="A10" s="1" t="s">
        <v>939</v>
      </c>
      <c r="B10" s="55" t="s">
        <v>1158</v>
      </c>
      <c r="C10" s="41" t="s">
        <v>46</v>
      </c>
    </row>
    <row r="11" spans="1:13" ht="54.75" customHeight="1" x14ac:dyDescent="0.25">
      <c r="A11" s="1" t="s">
        <v>940</v>
      </c>
      <c r="B11" s="55" t="s">
        <v>941</v>
      </c>
      <c r="C11" s="41" t="s">
        <v>46</v>
      </c>
    </row>
    <row r="12" spans="1:13" x14ac:dyDescent="0.25">
      <c r="A12" s="1" t="s">
        <v>942</v>
      </c>
      <c r="B12" s="55" t="s">
        <v>943</v>
      </c>
      <c r="C12" s="41" t="s">
        <v>46</v>
      </c>
    </row>
    <row r="13" spans="1:13" x14ac:dyDescent="0.25">
      <c r="A13" s="1" t="s">
        <v>944</v>
      </c>
      <c r="B13" s="55" t="s">
        <v>945</v>
      </c>
      <c r="C13" s="41"/>
    </row>
    <row r="14" spans="1:13" ht="30" x14ac:dyDescent="0.25">
      <c r="A14" s="1" t="s">
        <v>946</v>
      </c>
      <c r="B14" s="55" t="s">
        <v>947</v>
      </c>
      <c r="C14" s="41"/>
    </row>
    <row r="15" spans="1:13" x14ac:dyDescent="0.25">
      <c r="A15" s="1" t="s">
        <v>948</v>
      </c>
      <c r="B15" s="55" t="s">
        <v>949</v>
      </c>
      <c r="C15" s="41"/>
    </row>
    <row r="16" spans="1:13" ht="30" x14ac:dyDescent="0.25">
      <c r="A16" s="1" t="s">
        <v>950</v>
      </c>
      <c r="B16" s="59" t="s">
        <v>951</v>
      </c>
      <c r="C16" s="41" t="s">
        <v>46</v>
      </c>
    </row>
    <row r="17" spans="1:3" ht="30" customHeight="1" x14ac:dyDescent="0.25">
      <c r="A17" s="1" t="s">
        <v>952</v>
      </c>
      <c r="B17" s="59" t="s">
        <v>953</v>
      </c>
      <c r="C17" s="41" t="s">
        <v>46</v>
      </c>
    </row>
    <row r="18" spans="1:3" x14ac:dyDescent="0.25">
      <c r="A18" s="1" t="s">
        <v>954</v>
      </c>
      <c r="B18" s="59" t="s">
        <v>955</v>
      </c>
      <c r="C18" s="41" t="s">
        <v>46</v>
      </c>
    </row>
    <row r="19" spans="1:3" outlineLevel="1" x14ac:dyDescent="0.25">
      <c r="A19" s="1" t="s">
        <v>956</v>
      </c>
      <c r="B19" s="56" t="s">
        <v>957</v>
      </c>
      <c r="C19" s="41"/>
    </row>
    <row r="20" spans="1:3" outlineLevel="1" x14ac:dyDescent="0.25">
      <c r="A20" s="1" t="s">
        <v>958</v>
      </c>
      <c r="B20" s="89"/>
      <c r="C20" s="41"/>
    </row>
    <row r="21" spans="1:3" outlineLevel="1" x14ac:dyDescent="0.25">
      <c r="A21" s="1" t="s">
        <v>959</v>
      </c>
      <c r="B21" s="89"/>
      <c r="C21" s="41"/>
    </row>
    <row r="22" spans="1:3" outlineLevel="1" x14ac:dyDescent="0.25">
      <c r="A22" s="1" t="s">
        <v>960</v>
      </c>
      <c r="B22" s="89"/>
      <c r="C22" s="41"/>
    </row>
    <row r="23" spans="1:3" outlineLevel="1" x14ac:dyDescent="0.25">
      <c r="A23" s="1" t="s">
        <v>961</v>
      </c>
      <c r="B23" s="89"/>
      <c r="C23" s="41"/>
    </row>
    <row r="24" spans="1:3" ht="18.75" x14ac:dyDescent="0.25">
      <c r="A24" s="52"/>
      <c r="B24" s="52" t="s">
        <v>962</v>
      </c>
      <c r="C24" s="92" t="s">
        <v>963</v>
      </c>
    </row>
    <row r="25" spans="1:3" x14ac:dyDescent="0.25">
      <c r="A25" s="1" t="s">
        <v>964</v>
      </c>
      <c r="B25" s="59" t="s">
        <v>965</v>
      </c>
      <c r="C25" s="41" t="s">
        <v>966</v>
      </c>
    </row>
    <row r="26" spans="1:3" x14ac:dyDescent="0.25">
      <c r="A26" s="1" t="s">
        <v>967</v>
      </c>
      <c r="B26" s="59" t="s">
        <v>968</v>
      </c>
      <c r="C26" s="41" t="s">
        <v>969</v>
      </c>
    </row>
    <row r="27" spans="1:3" x14ac:dyDescent="0.25">
      <c r="A27" s="1" t="s">
        <v>970</v>
      </c>
      <c r="B27" s="59" t="s">
        <v>971</v>
      </c>
      <c r="C27" s="41" t="s">
        <v>972</v>
      </c>
    </row>
    <row r="28" spans="1:3" outlineLevel="1" x14ac:dyDescent="0.25">
      <c r="A28" s="1" t="s">
        <v>973</v>
      </c>
      <c r="B28" s="58"/>
      <c r="C28" s="41"/>
    </row>
    <row r="29" spans="1:3" outlineLevel="1" x14ac:dyDescent="0.25">
      <c r="A29" s="1" t="s">
        <v>974</v>
      </c>
      <c r="B29" s="58"/>
      <c r="C29" s="41"/>
    </row>
    <row r="30" spans="1:3" outlineLevel="1" x14ac:dyDescent="0.25">
      <c r="A30" s="1" t="s">
        <v>1298</v>
      </c>
      <c r="B30" s="59"/>
      <c r="C30" s="41"/>
    </row>
    <row r="31" spans="1:3" ht="18.75" x14ac:dyDescent="0.25">
      <c r="A31" s="52"/>
      <c r="B31" s="52" t="s">
        <v>975</v>
      </c>
      <c r="C31" s="92" t="s">
        <v>1312</v>
      </c>
    </row>
    <row r="32" spans="1:3" x14ac:dyDescent="0.25">
      <c r="A32" s="1" t="s">
        <v>976</v>
      </c>
      <c r="B32" s="55" t="s">
        <v>977</v>
      </c>
      <c r="C32" s="41" t="s">
        <v>46</v>
      </c>
    </row>
    <row r="33" spans="1:2" x14ac:dyDescent="0.25">
      <c r="A33" s="1" t="s">
        <v>978</v>
      </c>
      <c r="B33" s="58"/>
    </row>
    <row r="34" spans="1:2" x14ac:dyDescent="0.25">
      <c r="A34" s="1" t="s">
        <v>979</v>
      </c>
      <c r="B34" s="58"/>
    </row>
    <row r="35" spans="1:2" x14ac:dyDescent="0.25">
      <c r="A35" s="1" t="s">
        <v>980</v>
      </c>
      <c r="B35" s="58"/>
    </row>
    <row r="36" spans="1:2" x14ac:dyDescent="0.25">
      <c r="A36" s="1" t="s">
        <v>981</v>
      </c>
      <c r="B36" s="58"/>
    </row>
    <row r="37" spans="1:2" x14ac:dyDescent="0.25">
      <c r="A37" s="1" t="s">
        <v>982</v>
      </c>
      <c r="B37" s="58"/>
    </row>
    <row r="38" spans="1:2" x14ac:dyDescent="0.25">
      <c r="B38" s="58"/>
    </row>
    <row r="39" spans="1:2" x14ac:dyDescent="0.25">
      <c r="B39" s="58"/>
    </row>
    <row r="40" spans="1:2" x14ac:dyDescent="0.25">
      <c r="B40" s="58"/>
    </row>
    <row r="41" spans="1:2" x14ac:dyDescent="0.25">
      <c r="B41" s="58"/>
    </row>
    <row r="42" spans="1:2" x14ac:dyDescent="0.25">
      <c r="B42" s="58"/>
    </row>
    <row r="43" spans="1:2" x14ac:dyDescent="0.25">
      <c r="B43" s="58"/>
    </row>
    <row r="44" spans="1:2" x14ac:dyDescent="0.25">
      <c r="B44" s="58"/>
    </row>
    <row r="45" spans="1:2" x14ac:dyDescent="0.25">
      <c r="B45" s="58"/>
    </row>
    <row r="46" spans="1:2" x14ac:dyDescent="0.25">
      <c r="B46" s="58"/>
    </row>
    <row r="47" spans="1:2" x14ac:dyDescent="0.25">
      <c r="B47" s="58"/>
    </row>
    <row r="48" spans="1:2" x14ac:dyDescent="0.25">
      <c r="B48" s="58"/>
    </row>
    <row r="49" spans="2:2" x14ac:dyDescent="0.25">
      <c r="B49" s="58"/>
    </row>
    <row r="50" spans="2:2" x14ac:dyDescent="0.25">
      <c r="B50" s="58"/>
    </row>
    <row r="51" spans="2:2" x14ac:dyDescent="0.25">
      <c r="B51" s="58"/>
    </row>
    <row r="52" spans="2:2" x14ac:dyDescent="0.25">
      <c r="B52" s="58"/>
    </row>
    <row r="53" spans="2:2" x14ac:dyDescent="0.25">
      <c r="B53" s="58"/>
    </row>
    <row r="54" spans="2:2" x14ac:dyDescent="0.25">
      <c r="B54" s="58"/>
    </row>
    <row r="55" spans="2:2" x14ac:dyDescent="0.25">
      <c r="B55" s="58"/>
    </row>
    <row r="56" spans="2:2" x14ac:dyDescent="0.25">
      <c r="B56" s="58"/>
    </row>
    <row r="57" spans="2:2" x14ac:dyDescent="0.25">
      <c r="B57" s="58"/>
    </row>
    <row r="58" spans="2:2" x14ac:dyDescent="0.25">
      <c r="B58" s="58"/>
    </row>
    <row r="59" spans="2:2" x14ac:dyDescent="0.25">
      <c r="B59" s="58"/>
    </row>
    <row r="60" spans="2:2" x14ac:dyDescent="0.25">
      <c r="B60" s="58"/>
    </row>
    <row r="61" spans="2:2" x14ac:dyDescent="0.25">
      <c r="B61" s="58"/>
    </row>
    <row r="62" spans="2:2" x14ac:dyDescent="0.25">
      <c r="B62" s="58"/>
    </row>
    <row r="63" spans="2:2" x14ac:dyDescent="0.25">
      <c r="B63" s="58"/>
    </row>
    <row r="64" spans="2:2" x14ac:dyDescent="0.25">
      <c r="B64" s="58"/>
    </row>
    <row r="65" spans="2:2" x14ac:dyDescent="0.25">
      <c r="B65" s="58"/>
    </row>
    <row r="66" spans="2:2" x14ac:dyDescent="0.25">
      <c r="B66" s="58"/>
    </row>
    <row r="67" spans="2:2" x14ac:dyDescent="0.25">
      <c r="B67" s="58"/>
    </row>
    <row r="68" spans="2:2" x14ac:dyDescent="0.25">
      <c r="B68" s="58"/>
    </row>
    <row r="69" spans="2:2" x14ac:dyDescent="0.25">
      <c r="B69" s="58"/>
    </row>
    <row r="70" spans="2:2" x14ac:dyDescent="0.25">
      <c r="B70" s="58"/>
    </row>
    <row r="71" spans="2:2" x14ac:dyDescent="0.25">
      <c r="B71" s="58"/>
    </row>
    <row r="72" spans="2:2" x14ac:dyDescent="0.25">
      <c r="B72" s="58"/>
    </row>
    <row r="73" spans="2:2" x14ac:dyDescent="0.25">
      <c r="B73" s="58"/>
    </row>
    <row r="74" spans="2:2" x14ac:dyDescent="0.25">
      <c r="B74" s="58"/>
    </row>
    <row r="75" spans="2:2" x14ac:dyDescent="0.25">
      <c r="B75" s="58"/>
    </row>
    <row r="76" spans="2:2" x14ac:dyDescent="0.25">
      <c r="B76" s="58"/>
    </row>
    <row r="77" spans="2:2" x14ac:dyDescent="0.25">
      <c r="B77" s="58"/>
    </row>
    <row r="78" spans="2:2" x14ac:dyDescent="0.25">
      <c r="B78" s="58"/>
    </row>
    <row r="79" spans="2:2" x14ac:dyDescent="0.25">
      <c r="B79" s="58"/>
    </row>
    <row r="80" spans="2:2" x14ac:dyDescent="0.25">
      <c r="B80" s="58"/>
    </row>
    <row r="81" spans="2:2" x14ac:dyDescent="0.25">
      <c r="B81" s="58"/>
    </row>
    <row r="82" spans="2:2" x14ac:dyDescent="0.25">
      <c r="B82" s="58"/>
    </row>
    <row r="83" spans="2:2" x14ac:dyDescent="0.25">
      <c r="B83" s="39"/>
    </row>
    <row r="84" spans="2:2" x14ac:dyDescent="0.25">
      <c r="B84" s="39"/>
    </row>
    <row r="85" spans="2:2" x14ac:dyDescent="0.25">
      <c r="B85" s="39"/>
    </row>
    <row r="86" spans="2:2" x14ac:dyDescent="0.25">
      <c r="B86" s="39"/>
    </row>
    <row r="87" spans="2:2" x14ac:dyDescent="0.25">
      <c r="B87" s="39"/>
    </row>
    <row r="88" spans="2:2" x14ac:dyDescent="0.25">
      <c r="B88" s="39"/>
    </row>
    <row r="89" spans="2:2" x14ac:dyDescent="0.25">
      <c r="B89" s="39"/>
    </row>
    <row r="90" spans="2:2" x14ac:dyDescent="0.25">
      <c r="B90" s="39"/>
    </row>
    <row r="91" spans="2:2" x14ac:dyDescent="0.25">
      <c r="B91" s="39"/>
    </row>
    <row r="92" spans="2:2" x14ac:dyDescent="0.25">
      <c r="B92" s="39"/>
    </row>
    <row r="93" spans="2:2" x14ac:dyDescent="0.25">
      <c r="B93" s="58"/>
    </row>
    <row r="94" spans="2:2" x14ac:dyDescent="0.25">
      <c r="B94" s="58"/>
    </row>
    <row r="95" spans="2:2" x14ac:dyDescent="0.25">
      <c r="B95" s="58"/>
    </row>
    <row r="96" spans="2:2" x14ac:dyDescent="0.25">
      <c r="B96" s="58"/>
    </row>
    <row r="97" spans="2:2" x14ac:dyDescent="0.25">
      <c r="B97" s="58"/>
    </row>
    <row r="98" spans="2:2" x14ac:dyDescent="0.25">
      <c r="B98" s="58"/>
    </row>
    <row r="99" spans="2:2" x14ac:dyDescent="0.25">
      <c r="B99" s="58"/>
    </row>
    <row r="100" spans="2:2" x14ac:dyDescent="0.25">
      <c r="B100" s="58"/>
    </row>
    <row r="101" spans="2:2" x14ac:dyDescent="0.25">
      <c r="B101" s="37"/>
    </row>
    <row r="102" spans="2:2" x14ac:dyDescent="0.25">
      <c r="B102" s="58"/>
    </row>
    <row r="103" spans="2:2" x14ac:dyDescent="0.25">
      <c r="B103" s="58"/>
    </row>
    <row r="104" spans="2:2" x14ac:dyDescent="0.25">
      <c r="B104" s="58"/>
    </row>
    <row r="105" spans="2:2" x14ac:dyDescent="0.25">
      <c r="B105" s="58"/>
    </row>
    <row r="106" spans="2:2" x14ac:dyDescent="0.25">
      <c r="B106" s="58"/>
    </row>
    <row r="107" spans="2:2" x14ac:dyDescent="0.25">
      <c r="B107" s="58"/>
    </row>
    <row r="108" spans="2:2" x14ac:dyDescent="0.25">
      <c r="B108" s="58"/>
    </row>
    <row r="109" spans="2:2" x14ac:dyDescent="0.25">
      <c r="B109" s="58"/>
    </row>
    <row r="110" spans="2:2" x14ac:dyDescent="0.25">
      <c r="B110" s="58"/>
    </row>
    <row r="111" spans="2:2" x14ac:dyDescent="0.25">
      <c r="B111" s="58"/>
    </row>
    <row r="112" spans="2:2" x14ac:dyDescent="0.25">
      <c r="B112" s="58"/>
    </row>
    <row r="113" spans="2:2" x14ac:dyDescent="0.25">
      <c r="B113" s="58"/>
    </row>
    <row r="114" spans="2:2" x14ac:dyDescent="0.25">
      <c r="B114" s="58"/>
    </row>
    <row r="115" spans="2:2" x14ac:dyDescent="0.25">
      <c r="B115" s="58"/>
    </row>
    <row r="116" spans="2:2" x14ac:dyDescent="0.25">
      <c r="B116" s="58"/>
    </row>
    <row r="117" spans="2:2" x14ac:dyDescent="0.25">
      <c r="B117" s="58"/>
    </row>
    <row r="118" spans="2:2" x14ac:dyDescent="0.25">
      <c r="B118" s="58"/>
    </row>
    <row r="120" spans="2:2" x14ac:dyDescent="0.25">
      <c r="B120" s="58"/>
    </row>
    <row r="121" spans="2:2" x14ac:dyDescent="0.25">
      <c r="B121" s="58"/>
    </row>
    <row r="122" spans="2:2" x14ac:dyDescent="0.25">
      <c r="B122" s="58"/>
    </row>
    <row r="127" spans="2:2" x14ac:dyDescent="0.25">
      <c r="B127" s="47"/>
    </row>
    <row r="128" spans="2:2" x14ac:dyDescent="0.25">
      <c r="B128" s="93"/>
    </row>
    <row r="134" spans="2:2" x14ac:dyDescent="0.25">
      <c r="B134" s="59"/>
    </row>
    <row r="135" spans="2:2" x14ac:dyDescent="0.25">
      <c r="B135" s="58"/>
    </row>
    <row r="137" spans="2:2" x14ac:dyDescent="0.25">
      <c r="B137" s="58"/>
    </row>
    <row r="138" spans="2:2" x14ac:dyDescent="0.25">
      <c r="B138" s="58"/>
    </row>
    <row r="139" spans="2:2" x14ac:dyDescent="0.25">
      <c r="B139" s="58"/>
    </row>
    <row r="140" spans="2:2" x14ac:dyDescent="0.25">
      <c r="B140" s="58"/>
    </row>
    <row r="141" spans="2:2" x14ac:dyDescent="0.25">
      <c r="B141" s="58"/>
    </row>
    <row r="142" spans="2:2" x14ac:dyDescent="0.25">
      <c r="B142" s="58"/>
    </row>
    <row r="143" spans="2:2" x14ac:dyDescent="0.25">
      <c r="B143" s="58"/>
    </row>
    <row r="144" spans="2:2" x14ac:dyDescent="0.25">
      <c r="B144" s="58"/>
    </row>
    <row r="145" spans="2:2" x14ac:dyDescent="0.25">
      <c r="B145" s="58"/>
    </row>
    <row r="146" spans="2:2" x14ac:dyDescent="0.25">
      <c r="B146" s="58"/>
    </row>
    <row r="147" spans="2:2" x14ac:dyDescent="0.25">
      <c r="B147" s="58"/>
    </row>
    <row r="148" spans="2:2" x14ac:dyDescent="0.25">
      <c r="B148" s="58"/>
    </row>
    <row r="245" spans="2:2" x14ac:dyDescent="0.25">
      <c r="B245" s="55"/>
    </row>
    <row r="246" spans="2:2" x14ac:dyDescent="0.25">
      <c r="B246" s="58"/>
    </row>
    <row r="247" spans="2:2" x14ac:dyDescent="0.25">
      <c r="B247" s="58"/>
    </row>
    <row r="250" spans="2:2" x14ac:dyDescent="0.25">
      <c r="B250" s="58"/>
    </row>
    <row r="266" spans="2:2" x14ac:dyDescent="0.25">
      <c r="B266" s="55"/>
    </row>
    <row r="296" spans="2:2" x14ac:dyDescent="0.25">
      <c r="B296" s="47"/>
    </row>
    <row r="297" spans="2:2" x14ac:dyDescent="0.25">
      <c r="B297" s="58"/>
    </row>
    <row r="299" spans="2:2" x14ac:dyDescent="0.25">
      <c r="B299" s="58"/>
    </row>
    <row r="300" spans="2:2" x14ac:dyDescent="0.25">
      <c r="B300" s="58"/>
    </row>
    <row r="301" spans="2:2" x14ac:dyDescent="0.25">
      <c r="B301" s="58"/>
    </row>
    <row r="302" spans="2:2" x14ac:dyDescent="0.25">
      <c r="B302" s="58"/>
    </row>
    <row r="303" spans="2:2" x14ac:dyDescent="0.25">
      <c r="B303" s="58"/>
    </row>
    <row r="304" spans="2:2" x14ac:dyDescent="0.25">
      <c r="B304" s="58"/>
    </row>
    <row r="305" spans="2:2" x14ac:dyDescent="0.25">
      <c r="B305" s="58"/>
    </row>
    <row r="306" spans="2:2" x14ac:dyDescent="0.25">
      <c r="B306" s="58"/>
    </row>
    <row r="307" spans="2:2" x14ac:dyDescent="0.25">
      <c r="B307" s="58"/>
    </row>
    <row r="308" spans="2:2" x14ac:dyDescent="0.25">
      <c r="B308" s="58"/>
    </row>
    <row r="309" spans="2:2" x14ac:dyDescent="0.25">
      <c r="B309" s="58"/>
    </row>
    <row r="310" spans="2:2" x14ac:dyDescent="0.25">
      <c r="B310" s="58"/>
    </row>
    <row r="322" spans="2:2" x14ac:dyDescent="0.25">
      <c r="B322" s="58"/>
    </row>
    <row r="323" spans="2:2" x14ac:dyDescent="0.25">
      <c r="B323" s="58"/>
    </row>
    <row r="324" spans="2:2" x14ac:dyDescent="0.25">
      <c r="B324" s="58"/>
    </row>
    <row r="325" spans="2:2" x14ac:dyDescent="0.25">
      <c r="B325" s="58"/>
    </row>
    <row r="326" spans="2:2" x14ac:dyDescent="0.25">
      <c r="B326" s="58"/>
    </row>
    <row r="327" spans="2:2" x14ac:dyDescent="0.25">
      <c r="B327" s="58"/>
    </row>
    <row r="328" spans="2:2" x14ac:dyDescent="0.25">
      <c r="B328" s="58"/>
    </row>
    <row r="329" spans="2:2" x14ac:dyDescent="0.25">
      <c r="B329" s="58"/>
    </row>
    <row r="330" spans="2:2" x14ac:dyDescent="0.25">
      <c r="B330" s="58"/>
    </row>
    <row r="332" spans="2:2" x14ac:dyDescent="0.25">
      <c r="B332" s="58"/>
    </row>
    <row r="333" spans="2:2" x14ac:dyDescent="0.25">
      <c r="B333" s="58"/>
    </row>
    <row r="334" spans="2:2" x14ac:dyDescent="0.25">
      <c r="B334" s="58"/>
    </row>
    <row r="335" spans="2:2" x14ac:dyDescent="0.25">
      <c r="B335" s="58"/>
    </row>
    <row r="336" spans="2:2" x14ac:dyDescent="0.25">
      <c r="B336" s="58"/>
    </row>
    <row r="338" spans="2:2" x14ac:dyDescent="0.25">
      <c r="B338" s="58"/>
    </row>
    <row r="341" spans="2:2" x14ac:dyDescent="0.25">
      <c r="B341" s="58"/>
    </row>
    <row r="344" spans="2:2" x14ac:dyDescent="0.25">
      <c r="B344" s="58"/>
    </row>
    <row r="345" spans="2:2" x14ac:dyDescent="0.25">
      <c r="B345" s="58"/>
    </row>
    <row r="346" spans="2:2" x14ac:dyDescent="0.25">
      <c r="B346" s="58"/>
    </row>
    <row r="347" spans="2:2" x14ac:dyDescent="0.25">
      <c r="B347" s="58"/>
    </row>
    <row r="348" spans="2:2" x14ac:dyDescent="0.25">
      <c r="B348" s="58"/>
    </row>
    <row r="349" spans="2:2" x14ac:dyDescent="0.25">
      <c r="B349" s="58"/>
    </row>
    <row r="350" spans="2:2" x14ac:dyDescent="0.25">
      <c r="B350" s="58"/>
    </row>
    <row r="351" spans="2:2" x14ac:dyDescent="0.25">
      <c r="B351" s="58"/>
    </row>
    <row r="352" spans="2:2" x14ac:dyDescent="0.25">
      <c r="B352" s="58"/>
    </row>
    <row r="353" spans="2:2" x14ac:dyDescent="0.25">
      <c r="B353" s="58"/>
    </row>
    <row r="354" spans="2:2" x14ac:dyDescent="0.25">
      <c r="B354" s="58"/>
    </row>
    <row r="355" spans="2:2" x14ac:dyDescent="0.25">
      <c r="B355" s="58"/>
    </row>
    <row r="356" spans="2:2" x14ac:dyDescent="0.25">
      <c r="B356" s="58"/>
    </row>
    <row r="357" spans="2:2" x14ac:dyDescent="0.25">
      <c r="B357" s="58"/>
    </row>
    <row r="358" spans="2:2" x14ac:dyDescent="0.25">
      <c r="B358" s="58"/>
    </row>
    <row r="359" spans="2:2" x14ac:dyDescent="0.25">
      <c r="B359" s="58"/>
    </row>
    <row r="360" spans="2:2" x14ac:dyDescent="0.25">
      <c r="B360" s="58"/>
    </row>
    <row r="361" spans="2:2" x14ac:dyDescent="0.25">
      <c r="B361" s="58"/>
    </row>
    <row r="362" spans="2:2" x14ac:dyDescent="0.25">
      <c r="B362" s="58"/>
    </row>
    <row r="366" spans="2:2" x14ac:dyDescent="0.25">
      <c r="B366" s="47"/>
    </row>
    <row r="383" spans="2:2" x14ac:dyDescent="0.25">
      <c r="B383" s="94"/>
    </row>
  </sheetData>
  <sheetProtection algorithmName="SHA-512" hashValue="pwzzm3hAUtWrXjHnVGxRIpTq7wgL0cZ8i5SuT51V0eRK2lFo+F/RFUM07XDr9f/dymVQVbeUG9vTdsjbgmdcmw==" saltValue="+RdOMncpktLM+DjnKWs58w=="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243386"/>
  </sheetPr>
  <dimension ref="B1:K255"/>
  <sheetViews>
    <sheetView zoomScale="80" zoomScaleNormal="80" workbookViewId="0">
      <selection activeCell="B2" sqref="B2"/>
    </sheetView>
  </sheetViews>
  <sheetFormatPr defaultRowHeight="12.75" x14ac:dyDescent="0.2"/>
  <cols>
    <col min="1" max="1" width="3.5703125" style="185" customWidth="1"/>
    <col min="2" max="2" width="7.42578125" style="185" customWidth="1"/>
    <col min="3" max="3" width="55.140625" style="185" customWidth="1"/>
    <col min="4" max="4" width="27.28515625" style="185" customWidth="1"/>
    <col min="5" max="5" width="30.85546875" style="185" customWidth="1"/>
    <col min="6" max="6" width="22.140625" style="185" customWidth="1"/>
    <col min="7" max="7" width="32.42578125" style="185" bestFit="1" customWidth="1"/>
    <col min="8" max="9" width="9.140625" style="185"/>
    <col min="10" max="10" width="18.140625" style="185" customWidth="1"/>
    <col min="11" max="12" width="19.28515625" style="185" customWidth="1"/>
    <col min="13" max="256" width="9.140625" style="185"/>
    <col min="257" max="257" width="3.5703125" style="185" customWidth="1"/>
    <col min="258" max="258" width="7.42578125" style="185" customWidth="1"/>
    <col min="259" max="259" width="55.140625" style="185" customWidth="1"/>
    <col min="260" max="260" width="27.28515625" style="185" customWidth="1"/>
    <col min="261" max="261" width="30.85546875" style="185" customWidth="1"/>
    <col min="262" max="262" width="22.140625" style="185" customWidth="1"/>
    <col min="263" max="263" width="32.42578125" style="185" bestFit="1" customWidth="1"/>
    <col min="264" max="265" width="9.140625" style="185"/>
    <col min="266" max="266" width="18.140625" style="185" customWidth="1"/>
    <col min="267" max="268" width="19.28515625" style="185" customWidth="1"/>
    <col min="269" max="512" width="9.140625" style="185"/>
    <col min="513" max="513" width="3.5703125" style="185" customWidth="1"/>
    <col min="514" max="514" width="7.42578125" style="185" customWidth="1"/>
    <col min="515" max="515" width="55.140625" style="185" customWidth="1"/>
    <col min="516" max="516" width="27.28515625" style="185" customWidth="1"/>
    <col min="517" max="517" width="30.85546875" style="185" customWidth="1"/>
    <col min="518" max="518" width="22.140625" style="185" customWidth="1"/>
    <col min="519" max="519" width="32.42578125" style="185" bestFit="1" customWidth="1"/>
    <col min="520" max="521" width="9.140625" style="185"/>
    <col min="522" max="522" width="18.140625" style="185" customWidth="1"/>
    <col min="523" max="524" width="19.28515625" style="185" customWidth="1"/>
    <col min="525" max="768" width="9.140625" style="185"/>
    <col min="769" max="769" width="3.5703125" style="185" customWidth="1"/>
    <col min="770" max="770" width="7.42578125" style="185" customWidth="1"/>
    <col min="771" max="771" width="55.140625" style="185" customWidth="1"/>
    <col min="772" max="772" width="27.28515625" style="185" customWidth="1"/>
    <col min="773" max="773" width="30.85546875" style="185" customWidth="1"/>
    <col min="774" max="774" width="22.140625" style="185" customWidth="1"/>
    <col min="775" max="775" width="32.42578125" style="185" bestFit="1" customWidth="1"/>
    <col min="776" max="777" width="9.140625" style="185"/>
    <col min="778" max="778" width="18.140625" style="185" customWidth="1"/>
    <col min="779" max="780" width="19.28515625" style="185" customWidth="1"/>
    <col min="781" max="1024" width="9.140625" style="185"/>
    <col min="1025" max="1025" width="3.5703125" style="185" customWidth="1"/>
    <col min="1026" max="1026" width="7.42578125" style="185" customWidth="1"/>
    <col min="1027" max="1027" width="55.140625" style="185" customWidth="1"/>
    <col min="1028" max="1028" width="27.28515625" style="185" customWidth="1"/>
    <col min="1029" max="1029" width="30.85546875" style="185" customWidth="1"/>
    <col min="1030" max="1030" width="22.140625" style="185" customWidth="1"/>
    <col min="1031" max="1031" width="32.42578125" style="185" bestFit="1" customWidth="1"/>
    <col min="1032" max="1033" width="9.140625" style="185"/>
    <col min="1034" max="1034" width="18.140625" style="185" customWidth="1"/>
    <col min="1035" max="1036" width="19.28515625" style="185" customWidth="1"/>
    <col min="1037" max="1280" width="9.140625" style="185"/>
    <col min="1281" max="1281" width="3.5703125" style="185" customWidth="1"/>
    <col min="1282" max="1282" width="7.42578125" style="185" customWidth="1"/>
    <col min="1283" max="1283" width="55.140625" style="185" customWidth="1"/>
    <col min="1284" max="1284" width="27.28515625" style="185" customWidth="1"/>
    <col min="1285" max="1285" width="30.85546875" style="185" customWidth="1"/>
    <col min="1286" max="1286" width="22.140625" style="185" customWidth="1"/>
    <col min="1287" max="1287" width="32.42578125" style="185" bestFit="1" customWidth="1"/>
    <col min="1288" max="1289" width="9.140625" style="185"/>
    <col min="1290" max="1290" width="18.140625" style="185" customWidth="1"/>
    <col min="1291" max="1292" width="19.28515625" style="185" customWidth="1"/>
    <col min="1293" max="1536" width="9.140625" style="185"/>
    <col min="1537" max="1537" width="3.5703125" style="185" customWidth="1"/>
    <col min="1538" max="1538" width="7.42578125" style="185" customWidth="1"/>
    <col min="1539" max="1539" width="55.140625" style="185" customWidth="1"/>
    <col min="1540" max="1540" width="27.28515625" style="185" customWidth="1"/>
    <col min="1541" max="1541" width="30.85546875" style="185" customWidth="1"/>
    <col min="1542" max="1542" width="22.140625" style="185" customWidth="1"/>
    <col min="1543" max="1543" width="32.42578125" style="185" bestFit="1" customWidth="1"/>
    <col min="1544" max="1545" width="9.140625" style="185"/>
    <col min="1546" max="1546" width="18.140625" style="185" customWidth="1"/>
    <col min="1547" max="1548" width="19.28515625" style="185" customWidth="1"/>
    <col min="1549" max="1792" width="9.140625" style="185"/>
    <col min="1793" max="1793" width="3.5703125" style="185" customWidth="1"/>
    <col min="1794" max="1794" width="7.42578125" style="185" customWidth="1"/>
    <col min="1795" max="1795" width="55.140625" style="185" customWidth="1"/>
    <col min="1796" max="1796" width="27.28515625" style="185" customWidth="1"/>
    <col min="1797" max="1797" width="30.85546875" style="185" customWidth="1"/>
    <col min="1798" max="1798" width="22.140625" style="185" customWidth="1"/>
    <col min="1799" max="1799" width="32.42578125" style="185" bestFit="1" customWidth="1"/>
    <col min="1800" max="1801" width="9.140625" style="185"/>
    <col min="1802" max="1802" width="18.140625" style="185" customWidth="1"/>
    <col min="1803" max="1804" width="19.28515625" style="185" customWidth="1"/>
    <col min="1805" max="2048" width="9.140625" style="185"/>
    <col min="2049" max="2049" width="3.5703125" style="185" customWidth="1"/>
    <col min="2050" max="2050" width="7.42578125" style="185" customWidth="1"/>
    <col min="2051" max="2051" width="55.140625" style="185" customWidth="1"/>
    <col min="2052" max="2052" width="27.28515625" style="185" customWidth="1"/>
    <col min="2053" max="2053" width="30.85546875" style="185" customWidth="1"/>
    <col min="2054" max="2054" width="22.140625" style="185" customWidth="1"/>
    <col min="2055" max="2055" width="32.42578125" style="185" bestFit="1" customWidth="1"/>
    <col min="2056" max="2057" width="9.140625" style="185"/>
    <col min="2058" max="2058" width="18.140625" style="185" customWidth="1"/>
    <col min="2059" max="2060" width="19.28515625" style="185" customWidth="1"/>
    <col min="2061" max="2304" width="9.140625" style="185"/>
    <col min="2305" max="2305" width="3.5703125" style="185" customWidth="1"/>
    <col min="2306" max="2306" width="7.42578125" style="185" customWidth="1"/>
    <col min="2307" max="2307" width="55.140625" style="185" customWidth="1"/>
    <col min="2308" max="2308" width="27.28515625" style="185" customWidth="1"/>
    <col min="2309" max="2309" width="30.85546875" style="185" customWidth="1"/>
    <col min="2310" max="2310" width="22.140625" style="185" customWidth="1"/>
    <col min="2311" max="2311" width="32.42578125" style="185" bestFit="1" customWidth="1"/>
    <col min="2312" max="2313" width="9.140625" style="185"/>
    <col min="2314" max="2314" width="18.140625" style="185" customWidth="1"/>
    <col min="2315" max="2316" width="19.28515625" style="185" customWidth="1"/>
    <col min="2317" max="2560" width="9.140625" style="185"/>
    <col min="2561" max="2561" width="3.5703125" style="185" customWidth="1"/>
    <col min="2562" max="2562" width="7.42578125" style="185" customWidth="1"/>
    <col min="2563" max="2563" width="55.140625" style="185" customWidth="1"/>
    <col min="2564" max="2564" width="27.28515625" style="185" customWidth="1"/>
    <col min="2565" max="2565" width="30.85546875" style="185" customWidth="1"/>
    <col min="2566" max="2566" width="22.140625" style="185" customWidth="1"/>
    <col min="2567" max="2567" width="32.42578125" style="185" bestFit="1" customWidth="1"/>
    <col min="2568" max="2569" width="9.140625" style="185"/>
    <col min="2570" max="2570" width="18.140625" style="185" customWidth="1"/>
    <col min="2571" max="2572" width="19.28515625" style="185" customWidth="1"/>
    <col min="2573" max="2816" width="9.140625" style="185"/>
    <col min="2817" max="2817" width="3.5703125" style="185" customWidth="1"/>
    <col min="2818" max="2818" width="7.42578125" style="185" customWidth="1"/>
    <col min="2819" max="2819" width="55.140625" style="185" customWidth="1"/>
    <col min="2820" max="2820" width="27.28515625" style="185" customWidth="1"/>
    <col min="2821" max="2821" width="30.85546875" style="185" customWidth="1"/>
    <col min="2822" max="2822" width="22.140625" style="185" customWidth="1"/>
    <col min="2823" max="2823" width="32.42578125" style="185" bestFit="1" customWidth="1"/>
    <col min="2824" max="2825" width="9.140625" style="185"/>
    <col min="2826" max="2826" width="18.140625" style="185" customWidth="1"/>
    <col min="2827" max="2828" width="19.28515625" style="185" customWidth="1"/>
    <col min="2829" max="3072" width="9.140625" style="185"/>
    <col min="3073" max="3073" width="3.5703125" style="185" customWidth="1"/>
    <col min="3074" max="3074" width="7.42578125" style="185" customWidth="1"/>
    <col min="3075" max="3075" width="55.140625" style="185" customWidth="1"/>
    <col min="3076" max="3076" width="27.28515625" style="185" customWidth="1"/>
    <col min="3077" max="3077" width="30.85546875" style="185" customWidth="1"/>
    <col min="3078" max="3078" width="22.140625" style="185" customWidth="1"/>
    <col min="3079" max="3079" width="32.42578125" style="185" bestFit="1" customWidth="1"/>
    <col min="3080" max="3081" width="9.140625" style="185"/>
    <col min="3082" max="3082" width="18.140625" style="185" customWidth="1"/>
    <col min="3083" max="3084" width="19.28515625" style="185" customWidth="1"/>
    <col min="3085" max="3328" width="9.140625" style="185"/>
    <col min="3329" max="3329" width="3.5703125" style="185" customWidth="1"/>
    <col min="3330" max="3330" width="7.42578125" style="185" customWidth="1"/>
    <col min="3331" max="3331" width="55.140625" style="185" customWidth="1"/>
    <col min="3332" max="3332" width="27.28515625" style="185" customWidth="1"/>
    <col min="3333" max="3333" width="30.85546875" style="185" customWidth="1"/>
    <col min="3334" max="3334" width="22.140625" style="185" customWidth="1"/>
    <col min="3335" max="3335" width="32.42578125" style="185" bestFit="1" customWidth="1"/>
    <col min="3336" max="3337" width="9.140625" style="185"/>
    <col min="3338" max="3338" width="18.140625" style="185" customWidth="1"/>
    <col min="3339" max="3340" width="19.28515625" style="185" customWidth="1"/>
    <col min="3341" max="3584" width="9.140625" style="185"/>
    <col min="3585" max="3585" width="3.5703125" style="185" customWidth="1"/>
    <col min="3586" max="3586" width="7.42578125" style="185" customWidth="1"/>
    <col min="3587" max="3587" width="55.140625" style="185" customWidth="1"/>
    <col min="3588" max="3588" width="27.28515625" style="185" customWidth="1"/>
    <col min="3589" max="3589" width="30.85546875" style="185" customWidth="1"/>
    <col min="3590" max="3590" width="22.140625" style="185" customWidth="1"/>
    <col min="3591" max="3591" width="32.42578125" style="185" bestFit="1" customWidth="1"/>
    <col min="3592" max="3593" width="9.140625" style="185"/>
    <col min="3594" max="3594" width="18.140625" style="185" customWidth="1"/>
    <col min="3595" max="3596" width="19.28515625" style="185" customWidth="1"/>
    <col min="3597" max="3840" width="9.140625" style="185"/>
    <col min="3841" max="3841" width="3.5703125" style="185" customWidth="1"/>
    <col min="3842" max="3842" width="7.42578125" style="185" customWidth="1"/>
    <col min="3843" max="3843" width="55.140625" style="185" customWidth="1"/>
    <col min="3844" max="3844" width="27.28515625" style="185" customWidth="1"/>
    <col min="3845" max="3845" width="30.85546875" style="185" customWidth="1"/>
    <col min="3846" max="3846" width="22.140625" style="185" customWidth="1"/>
    <col min="3847" max="3847" width="32.42578125" style="185" bestFit="1" customWidth="1"/>
    <col min="3848" max="3849" width="9.140625" style="185"/>
    <col min="3850" max="3850" width="18.140625" style="185" customWidth="1"/>
    <col min="3851" max="3852" width="19.28515625" style="185" customWidth="1"/>
    <col min="3853" max="4096" width="9.140625" style="185"/>
    <col min="4097" max="4097" width="3.5703125" style="185" customWidth="1"/>
    <col min="4098" max="4098" width="7.42578125" style="185" customWidth="1"/>
    <col min="4099" max="4099" width="55.140625" style="185" customWidth="1"/>
    <col min="4100" max="4100" width="27.28515625" style="185" customWidth="1"/>
    <col min="4101" max="4101" width="30.85546875" style="185" customWidth="1"/>
    <col min="4102" max="4102" width="22.140625" style="185" customWidth="1"/>
    <col min="4103" max="4103" width="32.42578125" style="185" bestFit="1" customWidth="1"/>
    <col min="4104" max="4105" width="9.140625" style="185"/>
    <col min="4106" max="4106" width="18.140625" style="185" customWidth="1"/>
    <col min="4107" max="4108" width="19.28515625" style="185" customWidth="1"/>
    <col min="4109" max="4352" width="9.140625" style="185"/>
    <col min="4353" max="4353" width="3.5703125" style="185" customWidth="1"/>
    <col min="4354" max="4354" width="7.42578125" style="185" customWidth="1"/>
    <col min="4355" max="4355" width="55.140625" style="185" customWidth="1"/>
    <col min="4356" max="4356" width="27.28515625" style="185" customWidth="1"/>
    <col min="4357" max="4357" width="30.85546875" style="185" customWidth="1"/>
    <col min="4358" max="4358" width="22.140625" style="185" customWidth="1"/>
    <col min="4359" max="4359" width="32.42578125" style="185" bestFit="1" customWidth="1"/>
    <col min="4360" max="4361" width="9.140625" style="185"/>
    <col min="4362" max="4362" width="18.140625" style="185" customWidth="1"/>
    <col min="4363" max="4364" width="19.28515625" style="185" customWidth="1"/>
    <col min="4365" max="4608" width="9.140625" style="185"/>
    <col min="4609" max="4609" width="3.5703125" style="185" customWidth="1"/>
    <col min="4610" max="4610" width="7.42578125" style="185" customWidth="1"/>
    <col min="4611" max="4611" width="55.140625" style="185" customWidth="1"/>
    <col min="4612" max="4612" width="27.28515625" style="185" customWidth="1"/>
    <col min="4613" max="4613" width="30.85546875" style="185" customWidth="1"/>
    <col min="4614" max="4614" width="22.140625" style="185" customWidth="1"/>
    <col min="4615" max="4615" width="32.42578125" style="185" bestFit="1" customWidth="1"/>
    <col min="4616" max="4617" width="9.140625" style="185"/>
    <col min="4618" max="4618" width="18.140625" style="185" customWidth="1"/>
    <col min="4619" max="4620" width="19.28515625" style="185" customWidth="1"/>
    <col min="4621" max="4864" width="9.140625" style="185"/>
    <col min="4865" max="4865" width="3.5703125" style="185" customWidth="1"/>
    <col min="4866" max="4866" width="7.42578125" style="185" customWidth="1"/>
    <col min="4867" max="4867" width="55.140625" style="185" customWidth="1"/>
    <col min="4868" max="4868" width="27.28515625" style="185" customWidth="1"/>
    <col min="4869" max="4869" width="30.85546875" style="185" customWidth="1"/>
    <col min="4870" max="4870" width="22.140625" style="185" customWidth="1"/>
    <col min="4871" max="4871" width="32.42578125" style="185" bestFit="1" customWidth="1"/>
    <col min="4872" max="4873" width="9.140625" style="185"/>
    <col min="4874" max="4874" width="18.140625" style="185" customWidth="1"/>
    <col min="4875" max="4876" width="19.28515625" style="185" customWidth="1"/>
    <col min="4877" max="5120" width="9.140625" style="185"/>
    <col min="5121" max="5121" width="3.5703125" style="185" customWidth="1"/>
    <col min="5122" max="5122" width="7.42578125" style="185" customWidth="1"/>
    <col min="5123" max="5123" width="55.140625" style="185" customWidth="1"/>
    <col min="5124" max="5124" width="27.28515625" style="185" customWidth="1"/>
    <col min="5125" max="5125" width="30.85546875" style="185" customWidth="1"/>
    <col min="5126" max="5126" width="22.140625" style="185" customWidth="1"/>
    <col min="5127" max="5127" width="32.42578125" style="185" bestFit="1" customWidth="1"/>
    <col min="5128" max="5129" width="9.140625" style="185"/>
    <col min="5130" max="5130" width="18.140625" style="185" customWidth="1"/>
    <col min="5131" max="5132" width="19.28515625" style="185" customWidth="1"/>
    <col min="5133" max="5376" width="9.140625" style="185"/>
    <col min="5377" max="5377" width="3.5703125" style="185" customWidth="1"/>
    <col min="5378" max="5378" width="7.42578125" style="185" customWidth="1"/>
    <col min="5379" max="5379" width="55.140625" style="185" customWidth="1"/>
    <col min="5380" max="5380" width="27.28515625" style="185" customWidth="1"/>
    <col min="5381" max="5381" width="30.85546875" style="185" customWidth="1"/>
    <col min="5382" max="5382" width="22.140625" style="185" customWidth="1"/>
    <col min="5383" max="5383" width="32.42578125" style="185" bestFit="1" customWidth="1"/>
    <col min="5384" max="5385" width="9.140625" style="185"/>
    <col min="5386" max="5386" width="18.140625" style="185" customWidth="1"/>
    <col min="5387" max="5388" width="19.28515625" style="185" customWidth="1"/>
    <col min="5389" max="5632" width="9.140625" style="185"/>
    <col min="5633" max="5633" width="3.5703125" style="185" customWidth="1"/>
    <col min="5634" max="5634" width="7.42578125" style="185" customWidth="1"/>
    <col min="5635" max="5635" width="55.140625" style="185" customWidth="1"/>
    <col min="5636" max="5636" width="27.28515625" style="185" customWidth="1"/>
    <col min="5637" max="5637" width="30.85546875" style="185" customWidth="1"/>
    <col min="5638" max="5638" width="22.140625" style="185" customWidth="1"/>
    <col min="5639" max="5639" width="32.42578125" style="185" bestFit="1" customWidth="1"/>
    <col min="5640" max="5641" width="9.140625" style="185"/>
    <col min="5642" max="5642" width="18.140625" style="185" customWidth="1"/>
    <col min="5643" max="5644" width="19.28515625" style="185" customWidth="1"/>
    <col min="5645" max="5888" width="9.140625" style="185"/>
    <col min="5889" max="5889" width="3.5703125" style="185" customWidth="1"/>
    <col min="5890" max="5890" width="7.42578125" style="185" customWidth="1"/>
    <col min="5891" max="5891" width="55.140625" style="185" customWidth="1"/>
    <col min="5892" max="5892" width="27.28515625" style="185" customWidth="1"/>
    <col min="5893" max="5893" width="30.85546875" style="185" customWidth="1"/>
    <col min="5894" max="5894" width="22.140625" style="185" customWidth="1"/>
    <col min="5895" max="5895" width="32.42578125" style="185" bestFit="1" customWidth="1"/>
    <col min="5896" max="5897" width="9.140625" style="185"/>
    <col min="5898" max="5898" width="18.140625" style="185" customWidth="1"/>
    <col min="5899" max="5900" width="19.28515625" style="185" customWidth="1"/>
    <col min="5901" max="6144" width="9.140625" style="185"/>
    <col min="6145" max="6145" width="3.5703125" style="185" customWidth="1"/>
    <col min="6146" max="6146" width="7.42578125" style="185" customWidth="1"/>
    <col min="6147" max="6147" width="55.140625" style="185" customWidth="1"/>
    <col min="6148" max="6148" width="27.28515625" style="185" customWidth="1"/>
    <col min="6149" max="6149" width="30.85546875" style="185" customWidth="1"/>
    <col min="6150" max="6150" width="22.140625" style="185" customWidth="1"/>
    <col min="6151" max="6151" width="32.42578125" style="185" bestFit="1" customWidth="1"/>
    <col min="6152" max="6153" width="9.140625" style="185"/>
    <col min="6154" max="6154" width="18.140625" style="185" customWidth="1"/>
    <col min="6155" max="6156" width="19.28515625" style="185" customWidth="1"/>
    <col min="6157" max="6400" width="9.140625" style="185"/>
    <col min="6401" max="6401" width="3.5703125" style="185" customWidth="1"/>
    <col min="6402" max="6402" width="7.42578125" style="185" customWidth="1"/>
    <col min="6403" max="6403" width="55.140625" style="185" customWidth="1"/>
    <col min="6404" max="6404" width="27.28515625" style="185" customWidth="1"/>
    <col min="6405" max="6405" width="30.85546875" style="185" customWidth="1"/>
    <col min="6406" max="6406" width="22.140625" style="185" customWidth="1"/>
    <col min="6407" max="6407" width="32.42578125" style="185" bestFit="1" customWidth="1"/>
    <col min="6408" max="6409" width="9.140625" style="185"/>
    <col min="6410" max="6410" width="18.140625" style="185" customWidth="1"/>
    <col min="6411" max="6412" width="19.28515625" style="185" customWidth="1"/>
    <col min="6413" max="6656" width="9.140625" style="185"/>
    <col min="6657" max="6657" width="3.5703125" style="185" customWidth="1"/>
    <col min="6658" max="6658" width="7.42578125" style="185" customWidth="1"/>
    <col min="6659" max="6659" width="55.140625" style="185" customWidth="1"/>
    <col min="6660" max="6660" width="27.28515625" style="185" customWidth="1"/>
    <col min="6661" max="6661" width="30.85546875" style="185" customWidth="1"/>
    <col min="6662" max="6662" width="22.140625" style="185" customWidth="1"/>
    <col min="6663" max="6663" width="32.42578125" style="185" bestFit="1" customWidth="1"/>
    <col min="6664" max="6665" width="9.140625" style="185"/>
    <col min="6666" max="6666" width="18.140625" style="185" customWidth="1"/>
    <col min="6667" max="6668" width="19.28515625" style="185" customWidth="1"/>
    <col min="6669" max="6912" width="9.140625" style="185"/>
    <col min="6913" max="6913" width="3.5703125" style="185" customWidth="1"/>
    <col min="6914" max="6914" width="7.42578125" style="185" customWidth="1"/>
    <col min="6915" max="6915" width="55.140625" style="185" customWidth="1"/>
    <col min="6916" max="6916" width="27.28515625" style="185" customWidth="1"/>
    <col min="6917" max="6917" width="30.85546875" style="185" customWidth="1"/>
    <col min="6918" max="6918" width="22.140625" style="185" customWidth="1"/>
    <col min="6919" max="6919" width="32.42578125" style="185" bestFit="1" customWidth="1"/>
    <col min="6920" max="6921" width="9.140625" style="185"/>
    <col min="6922" max="6922" width="18.140625" style="185" customWidth="1"/>
    <col min="6923" max="6924" width="19.28515625" style="185" customWidth="1"/>
    <col min="6925" max="7168" width="9.140625" style="185"/>
    <col min="7169" max="7169" width="3.5703125" style="185" customWidth="1"/>
    <col min="7170" max="7170" width="7.42578125" style="185" customWidth="1"/>
    <col min="7171" max="7171" width="55.140625" style="185" customWidth="1"/>
    <col min="7172" max="7172" width="27.28515625" style="185" customWidth="1"/>
    <col min="7173" max="7173" width="30.85546875" style="185" customWidth="1"/>
    <col min="7174" max="7174" width="22.140625" style="185" customWidth="1"/>
    <col min="7175" max="7175" width="32.42578125" style="185" bestFit="1" customWidth="1"/>
    <col min="7176" max="7177" width="9.140625" style="185"/>
    <col min="7178" max="7178" width="18.140625" style="185" customWidth="1"/>
    <col min="7179" max="7180" width="19.28515625" style="185" customWidth="1"/>
    <col min="7181" max="7424" width="9.140625" style="185"/>
    <col min="7425" max="7425" width="3.5703125" style="185" customWidth="1"/>
    <col min="7426" max="7426" width="7.42578125" style="185" customWidth="1"/>
    <col min="7427" max="7427" width="55.140625" style="185" customWidth="1"/>
    <col min="7428" max="7428" width="27.28515625" style="185" customWidth="1"/>
    <col min="7429" max="7429" width="30.85546875" style="185" customWidth="1"/>
    <col min="7430" max="7430" width="22.140625" style="185" customWidth="1"/>
    <col min="7431" max="7431" width="32.42578125" style="185" bestFit="1" customWidth="1"/>
    <col min="7432" max="7433" width="9.140625" style="185"/>
    <col min="7434" max="7434" width="18.140625" style="185" customWidth="1"/>
    <col min="7435" max="7436" width="19.28515625" style="185" customWidth="1"/>
    <col min="7437" max="7680" width="9.140625" style="185"/>
    <col min="7681" max="7681" width="3.5703125" style="185" customWidth="1"/>
    <col min="7682" max="7682" width="7.42578125" style="185" customWidth="1"/>
    <col min="7683" max="7683" width="55.140625" style="185" customWidth="1"/>
    <col min="7684" max="7684" width="27.28515625" style="185" customWidth="1"/>
    <col min="7685" max="7685" width="30.85546875" style="185" customWidth="1"/>
    <col min="7686" max="7686" width="22.140625" style="185" customWidth="1"/>
    <col min="7687" max="7687" width="32.42578125" style="185" bestFit="1" customWidth="1"/>
    <col min="7688" max="7689" width="9.140625" style="185"/>
    <col min="7690" max="7690" width="18.140625" style="185" customWidth="1"/>
    <col min="7691" max="7692" width="19.28515625" style="185" customWidth="1"/>
    <col min="7693" max="7936" width="9.140625" style="185"/>
    <col min="7937" max="7937" width="3.5703125" style="185" customWidth="1"/>
    <col min="7938" max="7938" width="7.42578125" style="185" customWidth="1"/>
    <col min="7939" max="7939" width="55.140625" style="185" customWidth="1"/>
    <col min="7940" max="7940" width="27.28515625" style="185" customWidth="1"/>
    <col min="7941" max="7941" width="30.85546875" style="185" customWidth="1"/>
    <col min="7942" max="7942" width="22.140625" style="185" customWidth="1"/>
    <col min="7943" max="7943" width="32.42578125" style="185" bestFit="1" customWidth="1"/>
    <col min="7944" max="7945" width="9.140625" style="185"/>
    <col min="7946" max="7946" width="18.140625" style="185" customWidth="1"/>
    <col min="7947" max="7948" width="19.28515625" style="185" customWidth="1"/>
    <col min="7949" max="8192" width="9.140625" style="185"/>
    <col min="8193" max="8193" width="3.5703125" style="185" customWidth="1"/>
    <col min="8194" max="8194" width="7.42578125" style="185" customWidth="1"/>
    <col min="8195" max="8195" width="55.140625" style="185" customWidth="1"/>
    <col min="8196" max="8196" width="27.28515625" style="185" customWidth="1"/>
    <col min="8197" max="8197" width="30.85546875" style="185" customWidth="1"/>
    <col min="8198" max="8198" width="22.140625" style="185" customWidth="1"/>
    <col min="8199" max="8199" width="32.42578125" style="185" bestFit="1" customWidth="1"/>
    <col min="8200" max="8201" width="9.140625" style="185"/>
    <col min="8202" max="8202" width="18.140625" style="185" customWidth="1"/>
    <col min="8203" max="8204" width="19.28515625" style="185" customWidth="1"/>
    <col min="8205" max="8448" width="9.140625" style="185"/>
    <col min="8449" max="8449" width="3.5703125" style="185" customWidth="1"/>
    <col min="8450" max="8450" width="7.42578125" style="185" customWidth="1"/>
    <col min="8451" max="8451" width="55.140625" style="185" customWidth="1"/>
    <col min="8452" max="8452" width="27.28515625" style="185" customWidth="1"/>
    <col min="8453" max="8453" width="30.85546875" style="185" customWidth="1"/>
    <col min="8454" max="8454" width="22.140625" style="185" customWidth="1"/>
    <col min="8455" max="8455" width="32.42578125" style="185" bestFit="1" customWidth="1"/>
    <col min="8456" max="8457" width="9.140625" style="185"/>
    <col min="8458" max="8458" width="18.140625" style="185" customWidth="1"/>
    <col min="8459" max="8460" width="19.28515625" style="185" customWidth="1"/>
    <col min="8461" max="8704" width="9.140625" style="185"/>
    <col min="8705" max="8705" width="3.5703125" style="185" customWidth="1"/>
    <col min="8706" max="8706" width="7.42578125" style="185" customWidth="1"/>
    <col min="8707" max="8707" width="55.140625" style="185" customWidth="1"/>
    <col min="8708" max="8708" width="27.28515625" style="185" customWidth="1"/>
    <col min="8709" max="8709" width="30.85546875" style="185" customWidth="1"/>
    <col min="8710" max="8710" width="22.140625" style="185" customWidth="1"/>
    <col min="8711" max="8711" width="32.42578125" style="185" bestFit="1" customWidth="1"/>
    <col min="8712" max="8713" width="9.140625" style="185"/>
    <col min="8714" max="8714" width="18.140625" style="185" customWidth="1"/>
    <col min="8715" max="8716" width="19.28515625" style="185" customWidth="1"/>
    <col min="8717" max="8960" width="9.140625" style="185"/>
    <col min="8961" max="8961" width="3.5703125" style="185" customWidth="1"/>
    <col min="8962" max="8962" width="7.42578125" style="185" customWidth="1"/>
    <col min="8963" max="8963" width="55.140625" style="185" customWidth="1"/>
    <col min="8964" max="8964" width="27.28515625" style="185" customWidth="1"/>
    <col min="8965" max="8965" width="30.85546875" style="185" customWidth="1"/>
    <col min="8966" max="8966" width="22.140625" style="185" customWidth="1"/>
    <col min="8967" max="8967" width="32.42578125" style="185" bestFit="1" customWidth="1"/>
    <col min="8968" max="8969" width="9.140625" style="185"/>
    <col min="8970" max="8970" width="18.140625" style="185" customWidth="1"/>
    <col min="8971" max="8972" width="19.28515625" style="185" customWidth="1"/>
    <col min="8973" max="9216" width="9.140625" style="185"/>
    <col min="9217" max="9217" width="3.5703125" style="185" customWidth="1"/>
    <col min="9218" max="9218" width="7.42578125" style="185" customWidth="1"/>
    <col min="9219" max="9219" width="55.140625" style="185" customWidth="1"/>
    <col min="9220" max="9220" width="27.28515625" style="185" customWidth="1"/>
    <col min="9221" max="9221" width="30.85546875" style="185" customWidth="1"/>
    <col min="9222" max="9222" width="22.140625" style="185" customWidth="1"/>
    <col min="9223" max="9223" width="32.42578125" style="185" bestFit="1" customWidth="1"/>
    <col min="9224" max="9225" width="9.140625" style="185"/>
    <col min="9226" max="9226" width="18.140625" style="185" customWidth="1"/>
    <col min="9227" max="9228" width="19.28515625" style="185" customWidth="1"/>
    <col min="9229" max="9472" width="9.140625" style="185"/>
    <col min="9473" max="9473" width="3.5703125" style="185" customWidth="1"/>
    <col min="9474" max="9474" width="7.42578125" style="185" customWidth="1"/>
    <col min="9475" max="9475" width="55.140625" style="185" customWidth="1"/>
    <col min="9476" max="9476" width="27.28515625" style="185" customWidth="1"/>
    <col min="9477" max="9477" width="30.85546875" style="185" customWidth="1"/>
    <col min="9478" max="9478" width="22.140625" style="185" customWidth="1"/>
    <col min="9479" max="9479" width="32.42578125" style="185" bestFit="1" customWidth="1"/>
    <col min="9480" max="9481" width="9.140625" style="185"/>
    <col min="9482" max="9482" width="18.140625" style="185" customWidth="1"/>
    <col min="9483" max="9484" width="19.28515625" style="185" customWidth="1"/>
    <col min="9485" max="9728" width="9.140625" style="185"/>
    <col min="9729" max="9729" width="3.5703125" style="185" customWidth="1"/>
    <col min="9730" max="9730" width="7.42578125" style="185" customWidth="1"/>
    <col min="9731" max="9731" width="55.140625" style="185" customWidth="1"/>
    <col min="9732" max="9732" width="27.28515625" style="185" customWidth="1"/>
    <col min="9733" max="9733" width="30.85546875" style="185" customWidth="1"/>
    <col min="9734" max="9734" width="22.140625" style="185" customWidth="1"/>
    <col min="9735" max="9735" width="32.42578125" style="185" bestFit="1" customWidth="1"/>
    <col min="9736" max="9737" width="9.140625" style="185"/>
    <col min="9738" max="9738" width="18.140625" style="185" customWidth="1"/>
    <col min="9739" max="9740" width="19.28515625" style="185" customWidth="1"/>
    <col min="9741" max="9984" width="9.140625" style="185"/>
    <col min="9985" max="9985" width="3.5703125" style="185" customWidth="1"/>
    <col min="9986" max="9986" width="7.42578125" style="185" customWidth="1"/>
    <col min="9987" max="9987" width="55.140625" style="185" customWidth="1"/>
    <col min="9988" max="9988" width="27.28515625" style="185" customWidth="1"/>
    <col min="9989" max="9989" width="30.85546875" style="185" customWidth="1"/>
    <col min="9990" max="9990" width="22.140625" style="185" customWidth="1"/>
    <col min="9991" max="9991" width="32.42578125" style="185" bestFit="1" customWidth="1"/>
    <col min="9992" max="9993" width="9.140625" style="185"/>
    <col min="9994" max="9994" width="18.140625" style="185" customWidth="1"/>
    <col min="9995" max="9996" width="19.28515625" style="185" customWidth="1"/>
    <col min="9997" max="10240" width="9.140625" style="185"/>
    <col min="10241" max="10241" width="3.5703125" style="185" customWidth="1"/>
    <col min="10242" max="10242" width="7.42578125" style="185" customWidth="1"/>
    <col min="10243" max="10243" width="55.140625" style="185" customWidth="1"/>
    <col min="10244" max="10244" width="27.28515625" style="185" customWidth="1"/>
    <col min="10245" max="10245" width="30.85546875" style="185" customWidth="1"/>
    <col min="10246" max="10246" width="22.140625" style="185" customWidth="1"/>
    <col min="10247" max="10247" width="32.42578125" style="185" bestFit="1" customWidth="1"/>
    <col min="10248" max="10249" width="9.140625" style="185"/>
    <col min="10250" max="10250" width="18.140625" style="185" customWidth="1"/>
    <col min="10251" max="10252" width="19.28515625" style="185" customWidth="1"/>
    <col min="10253" max="10496" width="9.140625" style="185"/>
    <col min="10497" max="10497" width="3.5703125" style="185" customWidth="1"/>
    <col min="10498" max="10498" width="7.42578125" style="185" customWidth="1"/>
    <col min="10499" max="10499" width="55.140625" style="185" customWidth="1"/>
    <col min="10500" max="10500" width="27.28515625" style="185" customWidth="1"/>
    <col min="10501" max="10501" width="30.85546875" style="185" customWidth="1"/>
    <col min="10502" max="10502" width="22.140625" style="185" customWidth="1"/>
    <col min="10503" max="10503" width="32.42578125" style="185" bestFit="1" customWidth="1"/>
    <col min="10504" max="10505" width="9.140625" style="185"/>
    <col min="10506" max="10506" width="18.140625" style="185" customWidth="1"/>
    <col min="10507" max="10508" width="19.28515625" style="185" customWidth="1"/>
    <col min="10509" max="10752" width="9.140625" style="185"/>
    <col min="10753" max="10753" width="3.5703125" style="185" customWidth="1"/>
    <col min="10754" max="10754" width="7.42578125" style="185" customWidth="1"/>
    <col min="10755" max="10755" width="55.140625" style="185" customWidth="1"/>
    <col min="10756" max="10756" width="27.28515625" style="185" customWidth="1"/>
    <col min="10757" max="10757" width="30.85546875" style="185" customWidth="1"/>
    <col min="10758" max="10758" width="22.140625" style="185" customWidth="1"/>
    <col min="10759" max="10759" width="32.42578125" style="185" bestFit="1" customWidth="1"/>
    <col min="10760" max="10761" width="9.140625" style="185"/>
    <col min="10762" max="10762" width="18.140625" style="185" customWidth="1"/>
    <col min="10763" max="10764" width="19.28515625" style="185" customWidth="1"/>
    <col min="10765" max="11008" width="9.140625" style="185"/>
    <col min="11009" max="11009" width="3.5703125" style="185" customWidth="1"/>
    <col min="11010" max="11010" width="7.42578125" style="185" customWidth="1"/>
    <col min="11011" max="11011" width="55.140625" style="185" customWidth="1"/>
    <col min="11012" max="11012" width="27.28515625" style="185" customWidth="1"/>
    <col min="11013" max="11013" width="30.85546875" style="185" customWidth="1"/>
    <col min="11014" max="11014" width="22.140625" style="185" customWidth="1"/>
    <col min="11015" max="11015" width="32.42578125" style="185" bestFit="1" customWidth="1"/>
    <col min="11016" max="11017" width="9.140625" style="185"/>
    <col min="11018" max="11018" width="18.140625" style="185" customWidth="1"/>
    <col min="11019" max="11020" width="19.28515625" style="185" customWidth="1"/>
    <col min="11021" max="11264" width="9.140625" style="185"/>
    <col min="11265" max="11265" width="3.5703125" style="185" customWidth="1"/>
    <col min="11266" max="11266" width="7.42578125" style="185" customWidth="1"/>
    <col min="11267" max="11267" width="55.140625" style="185" customWidth="1"/>
    <col min="11268" max="11268" width="27.28515625" style="185" customWidth="1"/>
    <col min="11269" max="11269" width="30.85546875" style="185" customWidth="1"/>
    <col min="11270" max="11270" width="22.140625" style="185" customWidth="1"/>
    <col min="11271" max="11271" width="32.42578125" style="185" bestFit="1" customWidth="1"/>
    <col min="11272" max="11273" width="9.140625" style="185"/>
    <col min="11274" max="11274" width="18.140625" style="185" customWidth="1"/>
    <col min="11275" max="11276" width="19.28515625" style="185" customWidth="1"/>
    <col min="11277" max="11520" width="9.140625" style="185"/>
    <col min="11521" max="11521" width="3.5703125" style="185" customWidth="1"/>
    <col min="11522" max="11522" width="7.42578125" style="185" customWidth="1"/>
    <col min="11523" max="11523" width="55.140625" style="185" customWidth="1"/>
    <col min="11524" max="11524" width="27.28515625" style="185" customWidth="1"/>
    <col min="11525" max="11525" width="30.85546875" style="185" customWidth="1"/>
    <col min="11526" max="11526" width="22.140625" style="185" customWidth="1"/>
    <col min="11527" max="11527" width="32.42578125" style="185" bestFit="1" customWidth="1"/>
    <col min="11528" max="11529" width="9.140625" style="185"/>
    <col min="11530" max="11530" width="18.140625" style="185" customWidth="1"/>
    <col min="11531" max="11532" width="19.28515625" style="185" customWidth="1"/>
    <col min="11533" max="11776" width="9.140625" style="185"/>
    <col min="11777" max="11777" width="3.5703125" style="185" customWidth="1"/>
    <col min="11778" max="11778" width="7.42578125" style="185" customWidth="1"/>
    <col min="11779" max="11779" width="55.140625" style="185" customWidth="1"/>
    <col min="11780" max="11780" width="27.28515625" style="185" customWidth="1"/>
    <col min="11781" max="11781" width="30.85546875" style="185" customWidth="1"/>
    <col min="11782" max="11782" width="22.140625" style="185" customWidth="1"/>
    <col min="11783" max="11783" width="32.42578125" style="185" bestFit="1" customWidth="1"/>
    <col min="11784" max="11785" width="9.140625" style="185"/>
    <col min="11786" max="11786" width="18.140625" style="185" customWidth="1"/>
    <col min="11787" max="11788" width="19.28515625" style="185" customWidth="1"/>
    <col min="11789" max="12032" width="9.140625" style="185"/>
    <col min="12033" max="12033" width="3.5703125" style="185" customWidth="1"/>
    <col min="12034" max="12034" width="7.42578125" style="185" customWidth="1"/>
    <col min="12035" max="12035" width="55.140625" style="185" customWidth="1"/>
    <col min="12036" max="12036" width="27.28515625" style="185" customWidth="1"/>
    <col min="12037" max="12037" width="30.85546875" style="185" customWidth="1"/>
    <col min="12038" max="12038" width="22.140625" style="185" customWidth="1"/>
    <col min="12039" max="12039" width="32.42578125" style="185" bestFit="1" customWidth="1"/>
    <col min="12040" max="12041" width="9.140625" style="185"/>
    <col min="12042" max="12042" width="18.140625" style="185" customWidth="1"/>
    <col min="12043" max="12044" width="19.28515625" style="185" customWidth="1"/>
    <col min="12045" max="12288" width="9.140625" style="185"/>
    <col min="12289" max="12289" width="3.5703125" style="185" customWidth="1"/>
    <col min="12290" max="12290" width="7.42578125" style="185" customWidth="1"/>
    <col min="12291" max="12291" width="55.140625" style="185" customWidth="1"/>
    <col min="12292" max="12292" width="27.28515625" style="185" customWidth="1"/>
    <col min="12293" max="12293" width="30.85546875" style="185" customWidth="1"/>
    <col min="12294" max="12294" width="22.140625" style="185" customWidth="1"/>
    <col min="12295" max="12295" width="32.42578125" style="185" bestFit="1" customWidth="1"/>
    <col min="12296" max="12297" width="9.140625" style="185"/>
    <col min="12298" max="12298" width="18.140625" style="185" customWidth="1"/>
    <col min="12299" max="12300" width="19.28515625" style="185" customWidth="1"/>
    <col min="12301" max="12544" width="9.140625" style="185"/>
    <col min="12545" max="12545" width="3.5703125" style="185" customWidth="1"/>
    <col min="12546" max="12546" width="7.42578125" style="185" customWidth="1"/>
    <col min="12547" max="12547" width="55.140625" style="185" customWidth="1"/>
    <col min="12548" max="12548" width="27.28515625" style="185" customWidth="1"/>
    <col min="12549" max="12549" width="30.85546875" style="185" customWidth="1"/>
    <col min="12550" max="12550" width="22.140625" style="185" customWidth="1"/>
    <col min="12551" max="12551" width="32.42578125" style="185" bestFit="1" customWidth="1"/>
    <col min="12552" max="12553" width="9.140625" style="185"/>
    <col min="12554" max="12554" width="18.140625" style="185" customWidth="1"/>
    <col min="12555" max="12556" width="19.28515625" style="185" customWidth="1"/>
    <col min="12557" max="12800" width="9.140625" style="185"/>
    <col min="12801" max="12801" width="3.5703125" style="185" customWidth="1"/>
    <col min="12802" max="12802" width="7.42578125" style="185" customWidth="1"/>
    <col min="12803" max="12803" width="55.140625" style="185" customWidth="1"/>
    <col min="12804" max="12804" width="27.28515625" style="185" customWidth="1"/>
    <col min="12805" max="12805" width="30.85546875" style="185" customWidth="1"/>
    <col min="12806" max="12806" width="22.140625" style="185" customWidth="1"/>
    <col min="12807" max="12807" width="32.42578125" style="185" bestFit="1" customWidth="1"/>
    <col min="12808" max="12809" width="9.140625" style="185"/>
    <col min="12810" max="12810" width="18.140625" style="185" customWidth="1"/>
    <col min="12811" max="12812" width="19.28515625" style="185" customWidth="1"/>
    <col min="12813" max="13056" width="9.140625" style="185"/>
    <col min="13057" max="13057" width="3.5703125" style="185" customWidth="1"/>
    <col min="13058" max="13058" width="7.42578125" style="185" customWidth="1"/>
    <col min="13059" max="13059" width="55.140625" style="185" customWidth="1"/>
    <col min="13060" max="13060" width="27.28515625" style="185" customWidth="1"/>
    <col min="13061" max="13061" width="30.85546875" style="185" customWidth="1"/>
    <col min="13062" max="13062" width="22.140625" style="185" customWidth="1"/>
    <col min="13063" max="13063" width="32.42578125" style="185" bestFit="1" customWidth="1"/>
    <col min="13064" max="13065" width="9.140625" style="185"/>
    <col min="13066" max="13066" width="18.140625" style="185" customWidth="1"/>
    <col min="13067" max="13068" width="19.28515625" style="185" customWidth="1"/>
    <col min="13069" max="13312" width="9.140625" style="185"/>
    <col min="13313" max="13313" width="3.5703125" style="185" customWidth="1"/>
    <col min="13314" max="13314" width="7.42578125" style="185" customWidth="1"/>
    <col min="13315" max="13315" width="55.140625" style="185" customWidth="1"/>
    <col min="13316" max="13316" width="27.28515625" style="185" customWidth="1"/>
    <col min="13317" max="13317" width="30.85546875" style="185" customWidth="1"/>
    <col min="13318" max="13318" width="22.140625" style="185" customWidth="1"/>
    <col min="13319" max="13319" width="32.42578125" style="185" bestFit="1" customWidth="1"/>
    <col min="13320" max="13321" width="9.140625" style="185"/>
    <col min="13322" max="13322" width="18.140625" style="185" customWidth="1"/>
    <col min="13323" max="13324" width="19.28515625" style="185" customWidth="1"/>
    <col min="13325" max="13568" width="9.140625" style="185"/>
    <col min="13569" max="13569" width="3.5703125" style="185" customWidth="1"/>
    <col min="13570" max="13570" width="7.42578125" style="185" customWidth="1"/>
    <col min="13571" max="13571" width="55.140625" style="185" customWidth="1"/>
    <col min="13572" max="13572" width="27.28515625" style="185" customWidth="1"/>
    <col min="13573" max="13573" width="30.85546875" style="185" customWidth="1"/>
    <col min="13574" max="13574" width="22.140625" style="185" customWidth="1"/>
    <col min="13575" max="13575" width="32.42578125" style="185" bestFit="1" customWidth="1"/>
    <col min="13576" max="13577" width="9.140625" style="185"/>
    <col min="13578" max="13578" width="18.140625" style="185" customWidth="1"/>
    <col min="13579" max="13580" width="19.28515625" style="185" customWidth="1"/>
    <col min="13581" max="13824" width="9.140625" style="185"/>
    <col min="13825" max="13825" width="3.5703125" style="185" customWidth="1"/>
    <col min="13826" max="13826" width="7.42578125" style="185" customWidth="1"/>
    <col min="13827" max="13827" width="55.140625" style="185" customWidth="1"/>
    <col min="13828" max="13828" width="27.28515625" style="185" customWidth="1"/>
    <col min="13829" max="13829" width="30.85546875" style="185" customWidth="1"/>
    <col min="13830" max="13830" width="22.140625" style="185" customWidth="1"/>
    <col min="13831" max="13831" width="32.42578125" style="185" bestFit="1" customWidth="1"/>
    <col min="13832" max="13833" width="9.140625" style="185"/>
    <col min="13834" max="13834" width="18.140625" style="185" customWidth="1"/>
    <col min="13835" max="13836" width="19.28515625" style="185" customWidth="1"/>
    <col min="13837" max="14080" width="9.140625" style="185"/>
    <col min="14081" max="14081" width="3.5703125" style="185" customWidth="1"/>
    <col min="14082" max="14082" width="7.42578125" style="185" customWidth="1"/>
    <col min="14083" max="14083" width="55.140625" style="185" customWidth="1"/>
    <col min="14084" max="14084" width="27.28515625" style="185" customWidth="1"/>
    <col min="14085" max="14085" width="30.85546875" style="185" customWidth="1"/>
    <col min="14086" max="14086" width="22.140625" style="185" customWidth="1"/>
    <col min="14087" max="14087" width="32.42578125" style="185" bestFit="1" customWidth="1"/>
    <col min="14088" max="14089" width="9.140625" style="185"/>
    <col min="14090" max="14090" width="18.140625" style="185" customWidth="1"/>
    <col min="14091" max="14092" width="19.28515625" style="185" customWidth="1"/>
    <col min="14093" max="14336" width="9.140625" style="185"/>
    <col min="14337" max="14337" width="3.5703125" style="185" customWidth="1"/>
    <col min="14338" max="14338" width="7.42578125" style="185" customWidth="1"/>
    <col min="14339" max="14339" width="55.140625" style="185" customWidth="1"/>
    <col min="14340" max="14340" width="27.28515625" style="185" customWidth="1"/>
    <col min="14341" max="14341" width="30.85546875" style="185" customWidth="1"/>
    <col min="14342" max="14342" width="22.140625" style="185" customWidth="1"/>
    <col min="14343" max="14343" width="32.42578125" style="185" bestFit="1" customWidth="1"/>
    <col min="14344" max="14345" width="9.140625" style="185"/>
    <col min="14346" max="14346" width="18.140625" style="185" customWidth="1"/>
    <col min="14347" max="14348" width="19.28515625" style="185" customWidth="1"/>
    <col min="14349" max="14592" width="9.140625" style="185"/>
    <col min="14593" max="14593" width="3.5703125" style="185" customWidth="1"/>
    <col min="14594" max="14594" width="7.42578125" style="185" customWidth="1"/>
    <col min="14595" max="14595" width="55.140625" style="185" customWidth="1"/>
    <col min="14596" max="14596" width="27.28515625" style="185" customWidth="1"/>
    <col min="14597" max="14597" width="30.85546875" style="185" customWidth="1"/>
    <col min="14598" max="14598" width="22.140625" style="185" customWidth="1"/>
    <col min="14599" max="14599" width="32.42578125" style="185" bestFit="1" customWidth="1"/>
    <col min="14600" max="14601" width="9.140625" style="185"/>
    <col min="14602" max="14602" width="18.140625" style="185" customWidth="1"/>
    <col min="14603" max="14604" width="19.28515625" style="185" customWidth="1"/>
    <col min="14605" max="14848" width="9.140625" style="185"/>
    <col min="14849" max="14849" width="3.5703125" style="185" customWidth="1"/>
    <col min="14850" max="14850" width="7.42578125" style="185" customWidth="1"/>
    <col min="14851" max="14851" width="55.140625" style="185" customWidth="1"/>
    <col min="14852" max="14852" width="27.28515625" style="185" customWidth="1"/>
    <col min="14853" max="14853" width="30.85546875" style="185" customWidth="1"/>
    <col min="14854" max="14854" width="22.140625" style="185" customWidth="1"/>
    <col min="14855" max="14855" width="32.42578125" style="185" bestFit="1" customWidth="1"/>
    <col min="14856" max="14857" width="9.140625" style="185"/>
    <col min="14858" max="14858" width="18.140625" style="185" customWidth="1"/>
    <col min="14859" max="14860" width="19.28515625" style="185" customWidth="1"/>
    <col min="14861" max="15104" width="9.140625" style="185"/>
    <col min="15105" max="15105" width="3.5703125" style="185" customWidth="1"/>
    <col min="15106" max="15106" width="7.42578125" style="185" customWidth="1"/>
    <col min="15107" max="15107" width="55.140625" style="185" customWidth="1"/>
    <col min="15108" max="15108" width="27.28515625" style="185" customWidth="1"/>
    <col min="15109" max="15109" width="30.85546875" style="185" customWidth="1"/>
    <col min="15110" max="15110" width="22.140625" style="185" customWidth="1"/>
    <col min="15111" max="15111" width="32.42578125" style="185" bestFit="1" customWidth="1"/>
    <col min="15112" max="15113" width="9.140625" style="185"/>
    <col min="15114" max="15114" width="18.140625" style="185" customWidth="1"/>
    <col min="15115" max="15116" width="19.28515625" style="185" customWidth="1"/>
    <col min="15117" max="15360" width="9.140625" style="185"/>
    <col min="15361" max="15361" width="3.5703125" style="185" customWidth="1"/>
    <col min="15362" max="15362" width="7.42578125" style="185" customWidth="1"/>
    <col min="15363" max="15363" width="55.140625" style="185" customWidth="1"/>
    <col min="15364" max="15364" width="27.28515625" style="185" customWidth="1"/>
    <col min="15365" max="15365" width="30.85546875" style="185" customWidth="1"/>
    <col min="15366" max="15366" width="22.140625" style="185" customWidth="1"/>
    <col min="15367" max="15367" width="32.42578125" style="185" bestFit="1" customWidth="1"/>
    <col min="15368" max="15369" width="9.140625" style="185"/>
    <col min="15370" max="15370" width="18.140625" style="185" customWidth="1"/>
    <col min="15371" max="15372" width="19.28515625" style="185" customWidth="1"/>
    <col min="15373" max="15616" width="9.140625" style="185"/>
    <col min="15617" max="15617" width="3.5703125" style="185" customWidth="1"/>
    <col min="15618" max="15618" width="7.42578125" style="185" customWidth="1"/>
    <col min="15619" max="15619" width="55.140625" style="185" customWidth="1"/>
    <col min="15620" max="15620" width="27.28515625" style="185" customWidth="1"/>
    <col min="15621" max="15621" width="30.85546875" style="185" customWidth="1"/>
    <col min="15622" max="15622" width="22.140625" style="185" customWidth="1"/>
    <col min="15623" max="15623" width="32.42578125" style="185" bestFit="1" customWidth="1"/>
    <col min="15624" max="15625" width="9.140625" style="185"/>
    <col min="15626" max="15626" width="18.140625" style="185" customWidth="1"/>
    <col min="15627" max="15628" width="19.28515625" style="185" customWidth="1"/>
    <col min="15629" max="15872" width="9.140625" style="185"/>
    <col min="15873" max="15873" width="3.5703125" style="185" customWidth="1"/>
    <col min="15874" max="15874" width="7.42578125" style="185" customWidth="1"/>
    <col min="15875" max="15875" width="55.140625" style="185" customWidth="1"/>
    <col min="15876" max="15876" width="27.28515625" style="185" customWidth="1"/>
    <col min="15877" max="15877" width="30.85546875" style="185" customWidth="1"/>
    <col min="15878" max="15878" width="22.140625" style="185" customWidth="1"/>
    <col min="15879" max="15879" width="32.42578125" style="185" bestFit="1" customWidth="1"/>
    <col min="15880" max="15881" width="9.140625" style="185"/>
    <col min="15882" max="15882" width="18.140625" style="185" customWidth="1"/>
    <col min="15883" max="15884" width="19.28515625" style="185" customWidth="1"/>
    <col min="15885" max="16128" width="9.140625" style="185"/>
    <col min="16129" max="16129" width="3.5703125" style="185" customWidth="1"/>
    <col min="16130" max="16130" width="7.42578125" style="185" customWidth="1"/>
    <col min="16131" max="16131" width="55.140625" style="185" customWidth="1"/>
    <col min="16132" max="16132" width="27.28515625" style="185" customWidth="1"/>
    <col min="16133" max="16133" width="30.85546875" style="185" customWidth="1"/>
    <col min="16134" max="16134" width="22.140625" style="185" customWidth="1"/>
    <col min="16135" max="16135" width="32.42578125" style="185" bestFit="1" customWidth="1"/>
    <col min="16136" max="16137" width="9.140625" style="185"/>
    <col min="16138" max="16138" width="18.140625" style="185" customWidth="1"/>
    <col min="16139" max="16140" width="19.28515625" style="185" customWidth="1"/>
    <col min="16141" max="16384" width="9.140625" style="185"/>
  </cols>
  <sheetData>
    <row r="1" spans="2:8" ht="13.5" thickBot="1" x14ac:dyDescent="0.25"/>
    <row r="2" spans="2:8" x14ac:dyDescent="0.2">
      <c r="B2" s="186"/>
      <c r="C2" s="187"/>
      <c r="D2" s="187"/>
      <c r="E2" s="187"/>
      <c r="F2" s="187"/>
      <c r="G2" s="187"/>
      <c r="H2" s="188"/>
    </row>
    <row r="3" spans="2:8" x14ac:dyDescent="0.2">
      <c r="B3" s="189"/>
      <c r="C3" s="190"/>
      <c r="D3" s="190"/>
      <c r="E3" s="190"/>
      <c r="F3" s="190"/>
      <c r="G3" s="190"/>
      <c r="H3" s="191"/>
    </row>
    <row r="4" spans="2:8" x14ac:dyDescent="0.2">
      <c r="B4" s="189"/>
      <c r="C4" s="190"/>
      <c r="D4" s="190"/>
      <c r="E4" s="190"/>
      <c r="F4" s="190"/>
      <c r="G4" s="190"/>
      <c r="H4" s="191"/>
    </row>
    <row r="5" spans="2:8" x14ac:dyDescent="0.2">
      <c r="B5" s="189"/>
      <c r="C5" s="190"/>
      <c r="D5" s="190"/>
      <c r="E5" s="190"/>
      <c r="F5" s="190"/>
      <c r="G5" s="190"/>
      <c r="H5" s="191"/>
    </row>
    <row r="6" spans="2:8" x14ac:dyDescent="0.2">
      <c r="B6" s="189"/>
      <c r="C6" s="190"/>
      <c r="D6" s="190"/>
      <c r="E6" s="190"/>
      <c r="F6" s="190"/>
      <c r="G6" s="190"/>
      <c r="H6" s="191"/>
    </row>
    <row r="7" spans="2:8" x14ac:dyDescent="0.2">
      <c r="B7" s="189"/>
      <c r="C7" s="190"/>
      <c r="D7" s="190"/>
      <c r="E7" s="190"/>
      <c r="F7" s="190"/>
      <c r="G7" s="190"/>
      <c r="H7" s="191"/>
    </row>
    <row r="8" spans="2:8" x14ac:dyDescent="0.2">
      <c r="B8" s="189"/>
      <c r="C8" s="190"/>
      <c r="D8" s="190"/>
      <c r="E8" s="190"/>
      <c r="F8" s="190"/>
      <c r="G8" s="190"/>
      <c r="H8" s="191"/>
    </row>
    <row r="9" spans="2:8" ht="15.75" x14ac:dyDescent="0.25">
      <c r="B9" s="189"/>
      <c r="C9" s="192"/>
      <c r="D9" s="193"/>
      <c r="E9" s="194"/>
      <c r="F9" s="192"/>
      <c r="G9" s="192"/>
      <c r="H9" s="191"/>
    </row>
    <row r="10" spans="2:8" ht="15.75" x14ac:dyDescent="0.25">
      <c r="B10" s="189"/>
      <c r="C10" s="195"/>
      <c r="D10" s="196"/>
      <c r="E10" s="197"/>
      <c r="F10" s="196"/>
      <c r="G10" s="196"/>
      <c r="H10" s="191"/>
    </row>
    <row r="11" spans="2:8" ht="15.75" x14ac:dyDescent="0.25">
      <c r="B11" s="189"/>
      <c r="C11" s="198" t="s">
        <v>1342</v>
      </c>
      <c r="D11" s="198"/>
      <c r="E11" s="198"/>
      <c r="F11" s="198"/>
      <c r="G11" s="198"/>
      <c r="H11" s="191"/>
    </row>
    <row r="12" spans="2:8" ht="15.75" x14ac:dyDescent="0.25">
      <c r="B12" s="189"/>
      <c r="C12" s="196" t="s">
        <v>1343</v>
      </c>
      <c r="D12" s="199" t="s">
        <v>1337</v>
      </c>
      <c r="E12" s="196"/>
      <c r="F12" s="190"/>
      <c r="G12" s="200"/>
      <c r="H12" s="191"/>
    </row>
    <row r="13" spans="2:8" ht="15.75" x14ac:dyDescent="0.25">
      <c r="B13" s="189"/>
      <c r="C13" s="196" t="s">
        <v>1344</v>
      </c>
      <c r="D13" s="199" t="s">
        <v>1337</v>
      </c>
      <c r="E13" s="196"/>
      <c r="F13" s="190"/>
      <c r="G13" s="201"/>
      <c r="H13" s="191"/>
    </row>
    <row r="14" spans="2:8" ht="15" x14ac:dyDescent="0.2">
      <c r="B14" s="189"/>
      <c r="C14" s="196" t="s">
        <v>1345</v>
      </c>
      <c r="D14" s="199" t="s">
        <v>1337</v>
      </c>
      <c r="E14" s="196"/>
      <c r="F14" s="190"/>
      <c r="G14" s="190"/>
      <c r="H14" s="191"/>
    </row>
    <row r="15" spans="2:8" ht="15" x14ac:dyDescent="0.2">
      <c r="B15" s="189"/>
      <c r="C15" s="196" t="s">
        <v>1245</v>
      </c>
      <c r="D15" s="199" t="s">
        <v>1346</v>
      </c>
      <c r="E15" s="202"/>
      <c r="F15" s="190"/>
      <c r="G15" s="196"/>
      <c r="H15" s="191"/>
    </row>
    <row r="16" spans="2:8" ht="15" x14ac:dyDescent="0.2">
      <c r="B16" s="189"/>
      <c r="C16" s="196" t="s">
        <v>1347</v>
      </c>
      <c r="D16" s="199" t="s">
        <v>1348</v>
      </c>
      <c r="E16" s="196"/>
      <c r="F16" s="190"/>
      <c r="G16" s="196"/>
      <c r="H16" s="191"/>
    </row>
    <row r="17" spans="2:11" ht="15" x14ac:dyDescent="0.2">
      <c r="B17" s="189"/>
      <c r="C17" s="196" t="s">
        <v>1349</v>
      </c>
      <c r="D17" s="199" t="s">
        <v>1350</v>
      </c>
      <c r="E17" s="196"/>
      <c r="F17" s="196"/>
      <c r="G17" s="196"/>
      <c r="H17" s="191"/>
    </row>
    <row r="18" spans="2:11" ht="15" x14ac:dyDescent="0.2">
      <c r="B18" s="189"/>
      <c r="C18" s="196" t="s">
        <v>439</v>
      </c>
      <c r="D18" s="199" t="s">
        <v>1348</v>
      </c>
      <c r="E18" s="196"/>
      <c r="F18" s="196"/>
      <c r="G18" s="196"/>
      <c r="H18" s="191"/>
    </row>
    <row r="19" spans="2:11" ht="15" x14ac:dyDescent="0.2">
      <c r="B19" s="189"/>
      <c r="C19" s="196" t="s">
        <v>1351</v>
      </c>
      <c r="D19" s="199" t="s">
        <v>1352</v>
      </c>
      <c r="E19" s="196"/>
      <c r="F19" s="196"/>
      <c r="G19" s="196"/>
      <c r="H19" s="191"/>
    </row>
    <row r="20" spans="2:11" ht="15" x14ac:dyDescent="0.2">
      <c r="B20" s="189"/>
      <c r="C20" s="190"/>
      <c r="D20" s="196"/>
      <c r="E20" s="196"/>
      <c r="F20" s="196"/>
      <c r="G20" s="196"/>
      <c r="H20" s="191"/>
    </row>
    <row r="21" spans="2:11" ht="15.75" x14ac:dyDescent="0.25">
      <c r="B21" s="189"/>
      <c r="C21" s="198" t="s">
        <v>1353</v>
      </c>
      <c r="D21" s="198"/>
      <c r="E21" s="198"/>
      <c r="F21" s="198"/>
      <c r="G21" s="198"/>
      <c r="H21" s="191"/>
    </row>
    <row r="22" spans="2:11" ht="15.75" x14ac:dyDescent="0.25">
      <c r="B22" s="189"/>
      <c r="C22" s="203" t="s">
        <v>1354</v>
      </c>
      <c r="D22" s="203" t="s">
        <v>1355</v>
      </c>
      <c r="E22" s="204" t="s">
        <v>1356</v>
      </c>
      <c r="F22" s="203" t="s">
        <v>1357</v>
      </c>
      <c r="G22" s="203" t="s">
        <v>1358</v>
      </c>
      <c r="H22" s="191"/>
    </row>
    <row r="23" spans="2:11" ht="15" x14ac:dyDescent="0.2">
      <c r="B23" s="189"/>
      <c r="C23" s="205" t="s">
        <v>1359</v>
      </c>
      <c r="D23" s="206">
        <v>500000000</v>
      </c>
      <c r="E23" s="207" t="s">
        <v>1360</v>
      </c>
      <c r="F23" s="208">
        <v>2.5000000000000001E-2</v>
      </c>
      <c r="G23" s="209">
        <v>44962</v>
      </c>
      <c r="H23" s="191"/>
    </row>
    <row r="24" spans="2:11" ht="15" x14ac:dyDescent="0.2">
      <c r="B24" s="189"/>
      <c r="C24" s="205"/>
      <c r="D24" s="206"/>
      <c r="E24" s="210"/>
      <c r="F24" s="208"/>
      <c r="G24" s="209"/>
      <c r="H24" s="191"/>
    </row>
    <row r="25" spans="2:11" ht="15" x14ac:dyDescent="0.2">
      <c r="B25" s="189"/>
      <c r="C25" s="205"/>
      <c r="D25" s="206"/>
      <c r="E25" s="210"/>
      <c r="F25" s="208"/>
      <c r="G25" s="209"/>
      <c r="H25" s="191"/>
    </row>
    <row r="26" spans="2:11" ht="15.75" customHeight="1" x14ac:dyDescent="0.25">
      <c r="B26" s="189"/>
      <c r="C26" s="198" t="s">
        <v>1361</v>
      </c>
      <c r="D26" s="198"/>
      <c r="E26" s="198"/>
      <c r="F26" s="198"/>
      <c r="G26" s="198"/>
      <c r="H26" s="191"/>
    </row>
    <row r="27" spans="2:11" ht="15.75" customHeight="1" x14ac:dyDescent="0.2">
      <c r="B27" s="189"/>
      <c r="C27" s="205"/>
      <c r="D27" s="206"/>
      <c r="E27" s="210"/>
      <c r="F27" s="208"/>
      <c r="G27" s="209"/>
      <c r="H27" s="191"/>
    </row>
    <row r="28" spans="2:11" ht="15.75" customHeight="1" x14ac:dyDescent="0.25">
      <c r="B28" s="189"/>
      <c r="C28" s="211" t="s">
        <v>1362</v>
      </c>
      <c r="D28" s="198"/>
      <c r="E28" s="198"/>
      <c r="F28" s="198"/>
      <c r="G28" s="198"/>
      <c r="H28" s="191"/>
    </row>
    <row r="29" spans="2:11" ht="15.75" x14ac:dyDescent="0.25">
      <c r="B29" s="189"/>
      <c r="C29" s="201"/>
      <c r="D29" s="201"/>
      <c r="E29" s="201"/>
      <c r="F29" s="201"/>
      <c r="G29" s="201"/>
      <c r="H29" s="191"/>
    </row>
    <row r="30" spans="2:11" ht="15.75" x14ac:dyDescent="0.2">
      <c r="B30" s="189"/>
      <c r="C30" s="212" t="s">
        <v>1363</v>
      </c>
      <c r="D30" s="213"/>
      <c r="E30" s="214"/>
      <c r="F30" s="215"/>
      <c r="G30" s="196"/>
      <c r="H30" s="191"/>
    </row>
    <row r="31" spans="2:11" ht="15" x14ac:dyDescent="0.2">
      <c r="B31" s="189"/>
      <c r="C31" s="216" t="s">
        <v>1364</v>
      </c>
      <c r="D31" s="196"/>
      <c r="E31" s="217">
        <v>719284903.50820792</v>
      </c>
      <c r="F31" s="214"/>
      <c r="G31" s="196"/>
      <c r="H31" s="191"/>
      <c r="J31" s="218"/>
      <c r="K31" s="218"/>
    </row>
    <row r="32" spans="2:11" ht="15.75" x14ac:dyDescent="0.2">
      <c r="B32" s="189"/>
      <c r="C32" s="219" t="s">
        <v>1365</v>
      </c>
      <c r="D32" s="196"/>
      <c r="E32" s="220"/>
      <c r="F32" s="214"/>
      <c r="G32" s="196"/>
      <c r="H32" s="191"/>
      <c r="J32" s="218"/>
      <c r="K32" s="218"/>
    </row>
    <row r="33" spans="2:11" ht="15" x14ac:dyDescent="0.2">
      <c r="B33" s="189"/>
      <c r="C33" s="221" t="s">
        <v>1366</v>
      </c>
      <c r="D33" s="196"/>
      <c r="E33" s="222">
        <v>0.78740157480314998</v>
      </c>
      <c r="F33" s="214"/>
      <c r="G33" s="196"/>
      <c r="H33" s="191"/>
      <c r="J33" s="218"/>
      <c r="K33" s="218"/>
    </row>
    <row r="34" spans="2:11" ht="15.75" x14ac:dyDescent="0.2">
      <c r="B34" s="189"/>
      <c r="C34" s="219" t="s">
        <v>1367</v>
      </c>
      <c r="D34" s="196"/>
      <c r="E34" s="220"/>
      <c r="F34" s="214"/>
      <c r="G34" s="196"/>
      <c r="H34" s="191"/>
      <c r="J34" s="218"/>
      <c r="K34" s="218"/>
    </row>
    <row r="35" spans="2:11" ht="15" x14ac:dyDescent="0.2">
      <c r="B35" s="189"/>
      <c r="C35" s="216" t="s">
        <v>1368</v>
      </c>
      <c r="D35" s="216"/>
      <c r="E35" s="217">
        <v>659739.23999999592</v>
      </c>
      <c r="F35" s="214"/>
      <c r="G35" s="196"/>
      <c r="H35" s="191"/>
      <c r="J35" s="218"/>
      <c r="K35" s="218"/>
    </row>
    <row r="36" spans="2:11" ht="15.75" x14ac:dyDescent="0.2">
      <c r="B36" s="189"/>
      <c r="C36" s="219" t="s">
        <v>1367</v>
      </c>
      <c r="D36" s="196"/>
      <c r="E36" s="220"/>
      <c r="F36" s="214"/>
      <c r="G36" s="196"/>
      <c r="H36" s="191"/>
      <c r="J36" s="218"/>
      <c r="K36" s="218"/>
    </row>
    <row r="37" spans="2:11" ht="45" customHeight="1" x14ac:dyDescent="0.2">
      <c r="B37" s="189"/>
      <c r="C37" s="223" t="s">
        <v>1369</v>
      </c>
      <c r="D37" s="223"/>
      <c r="E37" s="215"/>
      <c r="F37" s="214"/>
      <c r="G37" s="196"/>
      <c r="H37" s="191"/>
      <c r="J37" s="218"/>
      <c r="K37" s="218"/>
    </row>
    <row r="38" spans="2:11" ht="15" customHeight="1" x14ac:dyDescent="0.2">
      <c r="B38" s="189"/>
      <c r="C38" s="223"/>
      <c r="D38" s="223"/>
      <c r="E38" s="224"/>
      <c r="F38" s="214"/>
      <c r="G38" s="196"/>
      <c r="H38" s="191"/>
      <c r="J38" s="218"/>
      <c r="K38" s="218"/>
    </row>
    <row r="39" spans="2:11" ht="15.75" customHeight="1" x14ac:dyDescent="0.25">
      <c r="B39" s="189"/>
      <c r="C39" s="225" t="s">
        <v>1367</v>
      </c>
      <c r="D39" s="196"/>
      <c r="E39" s="214"/>
      <c r="F39" s="214"/>
      <c r="G39" s="196"/>
      <c r="H39" s="191"/>
      <c r="J39" s="218"/>
      <c r="K39" s="218"/>
    </row>
    <row r="40" spans="2:11" ht="30" customHeight="1" x14ac:dyDescent="0.2">
      <c r="B40" s="189"/>
      <c r="C40" s="226" t="s">
        <v>1370</v>
      </c>
      <c r="D40" s="226"/>
      <c r="E40" s="220"/>
      <c r="F40" s="227"/>
      <c r="G40" s="196"/>
      <c r="H40" s="191"/>
      <c r="J40" s="218"/>
      <c r="K40" s="218"/>
    </row>
    <row r="41" spans="2:11" ht="15" customHeight="1" x14ac:dyDescent="0.2">
      <c r="B41" s="189"/>
      <c r="C41" s="226"/>
      <c r="D41" s="226"/>
      <c r="E41" s="220"/>
      <c r="F41" s="214"/>
      <c r="G41" s="196"/>
      <c r="H41" s="191"/>
      <c r="J41" s="218"/>
      <c r="K41" s="218"/>
    </row>
    <row r="42" spans="2:11" ht="15" customHeight="1" x14ac:dyDescent="0.2">
      <c r="B42" s="189"/>
      <c r="C42" s="228"/>
      <c r="D42" s="228"/>
      <c r="E42" s="220"/>
      <c r="F42" s="217">
        <v>567025804.99449468</v>
      </c>
      <c r="G42" s="196"/>
      <c r="H42" s="191"/>
      <c r="J42" s="218"/>
      <c r="K42" s="218"/>
    </row>
    <row r="43" spans="2:11" ht="15.75" x14ac:dyDescent="0.2">
      <c r="B43" s="189"/>
      <c r="C43" s="219" t="s">
        <v>1371</v>
      </c>
      <c r="D43" s="196"/>
      <c r="E43" s="214"/>
      <c r="F43" s="227"/>
      <c r="G43" s="196"/>
      <c r="H43" s="191"/>
      <c r="J43" s="218"/>
      <c r="K43" s="218"/>
    </row>
    <row r="44" spans="2:11" ht="75" customHeight="1" x14ac:dyDescent="0.2">
      <c r="B44" s="189"/>
      <c r="C44" s="229" t="s">
        <v>1372</v>
      </c>
      <c r="D44" s="229"/>
      <c r="E44" s="230">
        <v>7727040.7187260287</v>
      </c>
      <c r="F44" s="220"/>
      <c r="G44" s="196"/>
      <c r="H44" s="191"/>
      <c r="J44" s="218"/>
      <c r="K44" s="218"/>
    </row>
    <row r="45" spans="2:11" ht="15" customHeight="1" x14ac:dyDescent="0.2">
      <c r="B45" s="189"/>
      <c r="C45" s="190"/>
      <c r="D45" s="196"/>
      <c r="E45" s="231"/>
      <c r="F45" s="232">
        <v>559298764.27576864</v>
      </c>
      <c r="G45" s="196"/>
      <c r="H45" s="191"/>
      <c r="J45" s="218"/>
      <c r="K45" s="218"/>
    </row>
    <row r="46" spans="2:11" ht="15.75" customHeight="1" x14ac:dyDescent="0.2">
      <c r="B46" s="189"/>
      <c r="C46" s="212" t="s">
        <v>1373</v>
      </c>
      <c r="D46" s="196"/>
      <c r="E46" s="233"/>
      <c r="F46" s="227"/>
      <c r="G46" s="196"/>
      <c r="H46" s="191"/>
      <c r="J46" s="218"/>
      <c r="K46" s="218"/>
    </row>
    <row r="47" spans="2:11" ht="30" customHeight="1" x14ac:dyDescent="0.2">
      <c r="B47" s="189"/>
      <c r="C47" s="234" t="s">
        <v>1374</v>
      </c>
      <c r="D47" s="234"/>
      <c r="E47" s="235"/>
      <c r="F47" s="232">
        <v>512328767</v>
      </c>
      <c r="G47" s="196"/>
      <c r="H47" s="191"/>
      <c r="J47" s="218"/>
      <c r="K47" s="218"/>
    </row>
    <row r="48" spans="2:11" ht="15" customHeight="1" x14ac:dyDescent="0.2">
      <c r="B48" s="189"/>
      <c r="C48" s="190"/>
      <c r="D48" s="196"/>
      <c r="E48" s="220"/>
      <c r="F48" s="227"/>
      <c r="G48" s="190"/>
      <c r="H48" s="191"/>
      <c r="J48" s="218"/>
      <c r="K48" s="218"/>
    </row>
    <row r="49" spans="2:11" ht="15.75" customHeight="1" x14ac:dyDescent="0.25">
      <c r="B49" s="189"/>
      <c r="C49" s="236" t="s">
        <v>1375</v>
      </c>
      <c r="D49" s="196"/>
      <c r="E49" s="237" t="s">
        <v>1376</v>
      </c>
      <c r="F49" s="214"/>
      <c r="G49" s="196"/>
      <c r="H49" s="191"/>
      <c r="J49" s="218"/>
      <c r="K49" s="218"/>
    </row>
    <row r="50" spans="2:11" ht="15" x14ac:dyDescent="0.2">
      <c r="B50" s="189"/>
      <c r="C50" s="197"/>
      <c r="D50" s="196"/>
      <c r="E50" s="214"/>
      <c r="F50" s="214"/>
      <c r="G50" s="196"/>
      <c r="H50" s="191"/>
      <c r="J50" s="218"/>
      <c r="K50" s="218"/>
    </row>
    <row r="51" spans="2:11" ht="15.75" x14ac:dyDescent="0.25">
      <c r="B51" s="189"/>
      <c r="C51" s="211" t="s">
        <v>1377</v>
      </c>
      <c r="D51" s="198"/>
      <c r="E51" s="238"/>
      <c r="F51" s="238"/>
      <c r="G51" s="198"/>
      <c r="H51" s="191"/>
      <c r="J51" s="218"/>
      <c r="K51" s="218"/>
    </row>
    <row r="52" spans="2:11" ht="15" x14ac:dyDescent="0.2">
      <c r="B52" s="189"/>
      <c r="C52" s="196"/>
      <c r="D52" s="196"/>
      <c r="E52" s="214"/>
      <c r="F52" s="214"/>
      <c r="G52" s="196"/>
      <c r="H52" s="191"/>
      <c r="J52" s="218"/>
      <c r="K52" s="218"/>
    </row>
    <row r="53" spans="2:11" ht="15" x14ac:dyDescent="0.2">
      <c r="B53" s="189"/>
      <c r="C53" s="239" t="s">
        <v>1378</v>
      </c>
      <c r="D53" s="196"/>
      <c r="E53" s="232">
        <v>722677245.55243158</v>
      </c>
      <c r="F53" s="214"/>
      <c r="G53" s="196"/>
      <c r="H53" s="191"/>
      <c r="J53" s="218"/>
      <c r="K53" s="218"/>
    </row>
    <row r="54" spans="2:11" ht="15.75" x14ac:dyDescent="0.25">
      <c r="B54" s="189"/>
      <c r="C54" s="240" t="s">
        <v>1367</v>
      </c>
      <c r="D54" s="196"/>
      <c r="E54" s="232"/>
      <c r="F54" s="214"/>
      <c r="G54" s="196"/>
      <c r="H54" s="191"/>
      <c r="J54" s="218"/>
      <c r="K54" s="218"/>
    </row>
    <row r="55" spans="2:11" ht="15" x14ac:dyDescent="0.2">
      <c r="B55" s="189"/>
      <c r="C55" s="239" t="s">
        <v>1379</v>
      </c>
      <c r="D55" s="196"/>
      <c r="E55" s="232"/>
      <c r="F55" s="214"/>
      <c r="G55" s="196"/>
      <c r="H55" s="191"/>
      <c r="J55" s="218"/>
      <c r="K55" s="218"/>
    </row>
    <row r="56" spans="2:11" ht="15.75" x14ac:dyDescent="0.25">
      <c r="B56" s="189"/>
      <c r="C56" s="240" t="s">
        <v>1367</v>
      </c>
      <c r="D56" s="196"/>
      <c r="E56" s="232"/>
      <c r="F56" s="214"/>
      <c r="G56" s="196"/>
      <c r="H56" s="191"/>
      <c r="J56" s="218"/>
      <c r="K56" s="218"/>
    </row>
    <row r="57" spans="2:11" ht="15" x14ac:dyDescent="0.2">
      <c r="B57" s="189"/>
      <c r="C57" s="239" t="s">
        <v>1380</v>
      </c>
      <c r="D57" s="196"/>
      <c r="E57" s="232"/>
      <c r="F57" s="214"/>
      <c r="G57" s="196"/>
      <c r="H57" s="191"/>
      <c r="J57" s="218"/>
      <c r="K57" s="218"/>
    </row>
    <row r="58" spans="2:11" ht="15.75" x14ac:dyDescent="0.25">
      <c r="B58" s="189"/>
      <c r="C58" s="240" t="s">
        <v>1367</v>
      </c>
      <c r="D58" s="196"/>
      <c r="E58" s="232"/>
      <c r="F58" s="214"/>
      <c r="G58" s="196"/>
      <c r="H58" s="191"/>
      <c r="J58" s="218"/>
      <c r="K58" s="218"/>
    </row>
    <row r="59" spans="2:11" ht="45" customHeight="1" x14ac:dyDescent="0.2">
      <c r="B59" s="189"/>
      <c r="C59" s="241" t="s">
        <v>1381</v>
      </c>
      <c r="D59" s="241"/>
      <c r="E59" s="232"/>
      <c r="F59" s="214"/>
      <c r="G59" s="196"/>
      <c r="H59" s="191"/>
      <c r="J59" s="218"/>
      <c r="K59" s="218"/>
    </row>
    <row r="60" spans="2:11" ht="15" customHeight="1" x14ac:dyDescent="0.2">
      <c r="B60" s="189"/>
      <c r="C60" s="241"/>
      <c r="D60" s="241"/>
      <c r="E60" s="232"/>
      <c r="F60" s="227"/>
      <c r="G60" s="196"/>
      <c r="H60" s="191"/>
      <c r="J60" s="218"/>
      <c r="K60" s="218"/>
    </row>
    <row r="61" spans="2:11" ht="15" customHeight="1" x14ac:dyDescent="0.2">
      <c r="B61" s="189"/>
      <c r="C61" s="242"/>
      <c r="D61" s="242"/>
      <c r="E61" s="232"/>
      <c r="F61" s="243">
        <v>722677245.55243158</v>
      </c>
      <c r="G61" s="196"/>
      <c r="H61" s="191"/>
      <c r="J61" s="218"/>
      <c r="K61" s="218"/>
    </row>
    <row r="62" spans="2:11" ht="15.75" x14ac:dyDescent="0.2">
      <c r="B62" s="189"/>
      <c r="C62" s="212" t="s">
        <v>1373</v>
      </c>
      <c r="D62" s="196"/>
      <c r="E62" s="232"/>
      <c r="F62" s="214"/>
      <c r="G62" s="196"/>
      <c r="H62" s="191"/>
      <c r="J62" s="218"/>
      <c r="K62" s="218"/>
    </row>
    <row r="63" spans="2:11" ht="15" x14ac:dyDescent="0.2">
      <c r="B63" s="189"/>
      <c r="C63" s="197" t="s">
        <v>1382</v>
      </c>
      <c r="D63" s="196"/>
      <c r="E63" s="232">
        <v>555711307.25</v>
      </c>
      <c r="F63" s="214"/>
      <c r="G63" s="196"/>
      <c r="H63" s="191"/>
      <c r="J63" s="218"/>
      <c r="K63" s="218"/>
    </row>
    <row r="64" spans="2:11" ht="15" x14ac:dyDescent="0.2">
      <c r="B64" s="189"/>
      <c r="C64" s="213"/>
      <c r="D64" s="196"/>
      <c r="E64" s="213"/>
      <c r="F64" s="196"/>
      <c r="G64" s="196"/>
      <c r="H64" s="191"/>
      <c r="J64" s="218"/>
      <c r="K64" s="218"/>
    </row>
    <row r="65" spans="2:11" ht="32.25" customHeight="1" x14ac:dyDescent="0.2">
      <c r="B65" s="189"/>
      <c r="C65" s="244" t="s">
        <v>1375</v>
      </c>
      <c r="D65" s="245"/>
      <c r="E65" s="244" t="s">
        <v>1376</v>
      </c>
      <c r="F65" s="325" t="s">
        <v>1383</v>
      </c>
      <c r="G65" s="325"/>
      <c r="H65" s="191"/>
      <c r="J65" s="218"/>
      <c r="K65" s="218"/>
    </row>
    <row r="66" spans="2:11" ht="15.75" customHeight="1" x14ac:dyDescent="0.2">
      <c r="B66" s="189"/>
      <c r="C66" s="213"/>
      <c r="D66" s="196"/>
      <c r="E66" s="213"/>
      <c r="F66" s="196"/>
      <c r="G66" s="196"/>
      <c r="H66" s="191"/>
      <c r="J66" s="218"/>
      <c r="K66" s="218"/>
    </row>
    <row r="67" spans="2:11" ht="15.75" customHeight="1" x14ac:dyDescent="0.25">
      <c r="B67" s="189"/>
      <c r="C67" s="211" t="s">
        <v>1384</v>
      </c>
      <c r="D67" s="198"/>
      <c r="E67" s="198"/>
      <c r="F67" s="198"/>
      <c r="G67" s="198"/>
      <c r="H67" s="191"/>
      <c r="J67" s="218"/>
      <c r="K67" s="218"/>
    </row>
    <row r="68" spans="2:11" ht="15" x14ac:dyDescent="0.2">
      <c r="B68" s="189"/>
      <c r="C68" s="213"/>
      <c r="D68" s="196"/>
      <c r="E68" s="213"/>
      <c r="F68" s="196"/>
      <c r="G68" s="196"/>
      <c r="H68" s="191"/>
      <c r="J68" s="218"/>
      <c r="K68" s="218"/>
    </row>
    <row r="69" spans="2:11" ht="15" x14ac:dyDescent="0.2">
      <c r="B69" s="189"/>
      <c r="C69" s="197" t="s">
        <v>1385</v>
      </c>
      <c r="D69" s="196"/>
      <c r="E69" s="217">
        <v>16052779.328033373</v>
      </c>
      <c r="F69" s="196"/>
      <c r="G69" s="196"/>
      <c r="H69" s="191"/>
      <c r="J69" s="218"/>
      <c r="K69" s="218"/>
    </row>
    <row r="70" spans="2:11" ht="15" x14ac:dyDescent="0.2">
      <c r="B70" s="189"/>
      <c r="C70" s="197" t="s">
        <v>1386</v>
      </c>
      <c r="D70" s="196"/>
      <c r="E70" s="232"/>
      <c r="F70" s="196"/>
      <c r="G70" s="196"/>
      <c r="H70" s="191"/>
      <c r="J70" s="218"/>
      <c r="K70" s="218"/>
    </row>
    <row r="71" spans="2:11" ht="15" x14ac:dyDescent="0.2">
      <c r="B71" s="189"/>
      <c r="C71" s="197" t="s">
        <v>1387</v>
      </c>
      <c r="D71" s="196"/>
      <c r="E71" s="232">
        <v>4500</v>
      </c>
      <c r="F71" s="196"/>
      <c r="G71" s="196"/>
      <c r="H71" s="191"/>
      <c r="J71" s="218"/>
      <c r="K71" s="218"/>
    </row>
    <row r="72" spans="2:11" ht="15" x14ac:dyDescent="0.2">
      <c r="B72" s="189"/>
      <c r="C72" s="197"/>
      <c r="D72" s="196"/>
      <c r="E72" s="232"/>
      <c r="F72" s="196"/>
      <c r="G72" s="196"/>
      <c r="H72" s="191"/>
      <c r="J72" s="218"/>
      <c r="K72" s="218"/>
    </row>
    <row r="73" spans="2:11" ht="15" x14ac:dyDescent="0.2">
      <c r="B73" s="189"/>
      <c r="C73" s="197" t="s">
        <v>1388</v>
      </c>
      <c r="D73" s="196"/>
      <c r="E73" s="232">
        <v>12500000</v>
      </c>
      <c r="F73" s="196"/>
      <c r="G73" s="196"/>
      <c r="H73" s="191"/>
      <c r="J73" s="218"/>
      <c r="K73" s="218"/>
    </row>
    <row r="74" spans="2:11" ht="15.75" x14ac:dyDescent="0.25">
      <c r="B74" s="189"/>
      <c r="C74" s="195"/>
      <c r="D74" s="196"/>
      <c r="E74" s="213"/>
      <c r="F74" s="196"/>
      <c r="G74" s="196"/>
      <c r="H74" s="191"/>
      <c r="J74" s="218"/>
      <c r="K74" s="218"/>
    </row>
    <row r="75" spans="2:11" ht="15.75" x14ac:dyDescent="0.25">
      <c r="B75" s="189"/>
      <c r="C75" s="192" t="s">
        <v>1375</v>
      </c>
      <c r="D75" s="196"/>
      <c r="E75" s="192" t="s">
        <v>1376</v>
      </c>
      <c r="F75" s="196"/>
      <c r="G75" s="196"/>
      <c r="H75" s="191"/>
      <c r="J75" s="218"/>
      <c r="K75" s="218"/>
    </row>
    <row r="76" spans="2:11" ht="15" x14ac:dyDescent="0.2">
      <c r="B76" s="189"/>
      <c r="C76" s="196"/>
      <c r="D76" s="196"/>
      <c r="E76" s="196"/>
      <c r="F76" s="196"/>
      <c r="G76" s="196"/>
      <c r="H76" s="191"/>
    </row>
    <row r="77" spans="2:11" x14ac:dyDescent="0.2">
      <c r="B77" s="189"/>
      <c r="C77" s="246" t="s">
        <v>1389</v>
      </c>
      <c r="D77" s="246"/>
      <c r="E77" s="246"/>
      <c r="F77" s="246"/>
      <c r="G77" s="246"/>
      <c r="H77" s="191"/>
    </row>
    <row r="78" spans="2:11" ht="12.75" customHeight="1" x14ac:dyDescent="0.2">
      <c r="B78" s="189"/>
      <c r="C78" s="326" t="s">
        <v>1390</v>
      </c>
      <c r="D78" s="326"/>
      <c r="E78" s="326"/>
      <c r="F78" s="326"/>
      <c r="G78" s="326"/>
      <c r="H78" s="191"/>
    </row>
    <row r="79" spans="2:11" ht="12.75" customHeight="1" x14ac:dyDescent="0.2">
      <c r="B79" s="189"/>
      <c r="C79" s="327" t="s">
        <v>1391</v>
      </c>
      <c r="D79" s="327"/>
      <c r="E79" s="327"/>
      <c r="F79" s="327"/>
      <c r="G79" s="327"/>
      <c r="H79" s="191"/>
    </row>
    <row r="80" spans="2:11" ht="12.75" customHeight="1" x14ac:dyDescent="0.2">
      <c r="B80" s="189"/>
      <c r="C80" s="327" t="s">
        <v>1392</v>
      </c>
      <c r="D80" s="327"/>
      <c r="E80" s="327"/>
      <c r="F80" s="327"/>
      <c r="G80" s="327"/>
      <c r="H80" s="191"/>
    </row>
    <row r="81" spans="2:8" ht="15" customHeight="1" x14ac:dyDescent="0.2">
      <c r="B81" s="189"/>
      <c r="C81" s="190"/>
      <c r="D81" s="190"/>
      <c r="E81" s="190"/>
      <c r="F81" s="196"/>
      <c r="G81" s="196"/>
      <c r="H81" s="191"/>
    </row>
    <row r="82" spans="2:8" ht="15" x14ac:dyDescent="0.2">
      <c r="B82" s="189"/>
      <c r="C82" s="190"/>
      <c r="D82" s="190"/>
      <c r="E82" s="190"/>
      <c r="F82" s="196"/>
      <c r="G82" s="196"/>
      <c r="H82" s="191"/>
    </row>
    <row r="83" spans="2:8" ht="15.75" x14ac:dyDescent="0.25">
      <c r="B83" s="189"/>
      <c r="C83" s="198" t="s">
        <v>1393</v>
      </c>
      <c r="D83" s="198"/>
      <c r="E83" s="198"/>
      <c r="F83" s="198"/>
      <c r="G83" s="198"/>
      <c r="H83" s="191"/>
    </row>
    <row r="84" spans="2:8" ht="15" x14ac:dyDescent="0.2">
      <c r="B84" s="189"/>
      <c r="C84" s="247"/>
      <c r="D84" s="197"/>
      <c r="E84" s="197"/>
      <c r="F84" s="197"/>
      <c r="G84" s="197"/>
      <c r="H84" s="191"/>
    </row>
    <row r="85" spans="2:8" ht="15.75" x14ac:dyDescent="0.25">
      <c r="B85" s="189"/>
      <c r="C85" s="248" t="s">
        <v>1394</v>
      </c>
      <c r="D85" s="249" t="s">
        <v>1395</v>
      </c>
      <c r="E85" s="250"/>
      <c r="F85" s="250"/>
      <c r="G85" s="250"/>
      <c r="H85" s="191"/>
    </row>
    <row r="86" spans="2:8" ht="15" x14ac:dyDescent="0.2">
      <c r="B86" s="189"/>
      <c r="C86" s="251" t="s">
        <v>1396</v>
      </c>
      <c r="D86" s="252">
        <v>732228365.2500031</v>
      </c>
      <c r="E86" s="250"/>
      <c r="F86" s="250"/>
      <c r="G86" s="253"/>
      <c r="H86" s="191"/>
    </row>
    <row r="87" spans="2:8" ht="15" x14ac:dyDescent="0.2">
      <c r="B87" s="189"/>
      <c r="C87" s="251" t="s">
        <v>1397</v>
      </c>
      <c r="D87" s="254">
        <v>1640345151.7499876</v>
      </c>
      <c r="E87" s="255"/>
      <c r="F87" s="250"/>
      <c r="G87" s="256"/>
      <c r="H87" s="191"/>
    </row>
    <row r="88" spans="2:8" ht="15" x14ac:dyDescent="0.2">
      <c r="B88" s="189"/>
      <c r="C88" s="251" t="s">
        <v>1398</v>
      </c>
      <c r="D88" s="252">
        <v>31901.205299960926</v>
      </c>
      <c r="E88" s="250"/>
      <c r="F88" s="250"/>
      <c r="G88" s="253"/>
      <c r="H88" s="191"/>
    </row>
    <row r="89" spans="2:8" ht="15" x14ac:dyDescent="0.2">
      <c r="B89" s="189"/>
      <c r="C89" s="251" t="s">
        <v>1399</v>
      </c>
      <c r="D89" s="252">
        <v>81222.463459242179</v>
      </c>
      <c r="E89" s="250"/>
      <c r="F89" s="250"/>
      <c r="G89" s="253"/>
      <c r="H89" s="191"/>
    </row>
    <row r="90" spans="2:8" ht="15" x14ac:dyDescent="0.2">
      <c r="B90" s="189"/>
      <c r="C90" s="251" t="s">
        <v>1400</v>
      </c>
      <c r="D90" s="252">
        <v>1380435.34</v>
      </c>
      <c r="E90" s="250"/>
      <c r="F90" s="250"/>
      <c r="G90" s="253"/>
      <c r="H90" s="191"/>
    </row>
    <row r="91" spans="2:8" ht="15" x14ac:dyDescent="0.2">
      <c r="B91" s="189"/>
      <c r="C91" s="251" t="s">
        <v>1401</v>
      </c>
      <c r="D91" s="252">
        <v>1500000</v>
      </c>
      <c r="E91" s="250"/>
      <c r="F91" s="250"/>
      <c r="G91" s="253"/>
      <c r="H91" s="191"/>
    </row>
    <row r="92" spans="2:8" ht="15" x14ac:dyDescent="0.2">
      <c r="B92" s="189"/>
      <c r="C92" s="251" t="s">
        <v>1402</v>
      </c>
      <c r="D92" s="252">
        <v>22953</v>
      </c>
      <c r="E92" s="250"/>
      <c r="F92" s="250"/>
      <c r="G92" s="253"/>
      <c r="H92" s="191"/>
    </row>
    <row r="93" spans="2:8" ht="15" x14ac:dyDescent="0.2">
      <c r="B93" s="189"/>
      <c r="C93" s="251" t="s">
        <v>1403</v>
      </c>
      <c r="D93" s="257">
        <v>10.559587175132133</v>
      </c>
      <c r="E93" s="258"/>
      <c r="F93" s="259"/>
      <c r="G93" s="260"/>
      <c r="H93" s="191"/>
    </row>
    <row r="94" spans="2:8" ht="15" x14ac:dyDescent="0.2">
      <c r="B94" s="189"/>
      <c r="C94" s="251" t="s">
        <v>1404</v>
      </c>
      <c r="D94" s="261">
        <v>13.789550522176887</v>
      </c>
      <c r="E94" s="258"/>
      <c r="F94" s="259"/>
      <c r="G94" s="262"/>
      <c r="H94" s="191"/>
    </row>
    <row r="95" spans="2:8" ht="15" x14ac:dyDescent="0.2">
      <c r="B95" s="189"/>
      <c r="C95" s="251" t="s">
        <v>1405</v>
      </c>
      <c r="D95" s="257">
        <v>24.349137697309036</v>
      </c>
      <c r="E95" s="258"/>
      <c r="F95" s="259"/>
      <c r="G95" s="263"/>
      <c r="H95" s="191"/>
    </row>
    <row r="96" spans="2:8" ht="15" x14ac:dyDescent="0.2">
      <c r="B96" s="189"/>
      <c r="C96" s="251" t="s">
        <v>1406</v>
      </c>
      <c r="D96" s="264">
        <v>0.6573536930517011</v>
      </c>
      <c r="E96" s="250"/>
      <c r="F96" s="259"/>
      <c r="G96" s="263"/>
      <c r="H96" s="191"/>
    </row>
    <row r="97" spans="2:8" ht="15" x14ac:dyDescent="0.2">
      <c r="B97" s="189"/>
      <c r="C97" s="251" t="s">
        <v>1407</v>
      </c>
      <c r="D97" s="264">
        <v>0.38207778664853831</v>
      </c>
      <c r="E97" s="250"/>
      <c r="F97" s="259"/>
      <c r="G97" s="263"/>
      <c r="H97" s="191"/>
    </row>
    <row r="98" spans="2:8" ht="15" x14ac:dyDescent="0.2">
      <c r="B98" s="189"/>
      <c r="C98" s="251" t="s">
        <v>1408</v>
      </c>
      <c r="D98" s="264">
        <v>0.52216108051680765</v>
      </c>
      <c r="E98" s="250"/>
      <c r="F98" s="263"/>
      <c r="G98" s="263"/>
      <c r="H98" s="191"/>
    </row>
    <row r="99" spans="2:8" ht="15" x14ac:dyDescent="0.2">
      <c r="B99" s="189"/>
      <c r="C99" s="251" t="s">
        <v>1409</v>
      </c>
      <c r="D99" s="265">
        <v>2.2266121433952915E-2</v>
      </c>
      <c r="E99" s="250"/>
      <c r="F99" s="263"/>
      <c r="G99" s="263"/>
      <c r="H99" s="191"/>
    </row>
    <row r="100" spans="2:8" ht="15" x14ac:dyDescent="0.2">
      <c r="B100" s="189"/>
      <c r="C100" s="251" t="s">
        <v>1410</v>
      </c>
      <c r="D100" s="265">
        <v>0.93989034902387414</v>
      </c>
      <c r="E100" s="250"/>
      <c r="F100" s="263"/>
      <c r="G100" s="263"/>
      <c r="H100" s="191"/>
    </row>
    <row r="101" spans="2:8" ht="15" x14ac:dyDescent="0.2">
      <c r="B101" s="189"/>
      <c r="C101" s="251" t="s">
        <v>1411</v>
      </c>
      <c r="D101" s="265">
        <v>4.7800282754752059E-2</v>
      </c>
      <c r="E101" s="250"/>
      <c r="F101" s="263"/>
      <c r="G101" s="263"/>
      <c r="H101" s="191"/>
    </row>
    <row r="102" spans="2:8" ht="15" x14ac:dyDescent="0.2">
      <c r="B102" s="189"/>
      <c r="C102" s="251" t="s">
        <v>1412</v>
      </c>
      <c r="D102" s="265">
        <v>1.2309368221378058E-2</v>
      </c>
      <c r="E102" s="250"/>
      <c r="F102" s="263"/>
      <c r="G102" s="263"/>
      <c r="H102" s="191"/>
    </row>
    <row r="103" spans="2:8" ht="15" x14ac:dyDescent="0.2">
      <c r="B103" s="189"/>
      <c r="C103" s="251" t="s">
        <v>1413</v>
      </c>
      <c r="D103" s="252" t="s">
        <v>175</v>
      </c>
      <c r="E103" s="266"/>
      <c r="F103" s="267"/>
      <c r="G103" s="190"/>
      <c r="H103" s="191"/>
    </row>
    <row r="104" spans="2:8" ht="15" x14ac:dyDescent="0.2">
      <c r="B104" s="189"/>
      <c r="C104" s="250"/>
      <c r="D104" s="250"/>
      <c r="E104" s="250"/>
      <c r="F104" s="250"/>
      <c r="G104" s="250"/>
      <c r="H104" s="191"/>
    </row>
    <row r="105" spans="2:8" ht="15" x14ac:dyDescent="0.2">
      <c r="B105" s="189"/>
      <c r="C105" s="250"/>
      <c r="D105" s="250"/>
      <c r="E105" s="250"/>
      <c r="F105" s="250"/>
      <c r="G105" s="250"/>
      <c r="H105" s="191"/>
    </row>
    <row r="106" spans="2:8" ht="15.75" x14ac:dyDescent="0.25">
      <c r="B106" s="189"/>
      <c r="C106" s="192" t="s">
        <v>1414</v>
      </c>
      <c r="D106" s="259"/>
      <c r="E106" s="250"/>
      <c r="F106" s="250"/>
      <c r="G106" s="250"/>
      <c r="H106" s="191"/>
    </row>
    <row r="107" spans="2:8" ht="15" x14ac:dyDescent="0.2">
      <c r="B107" s="189"/>
      <c r="C107" s="250"/>
      <c r="D107" s="259"/>
      <c r="E107" s="250"/>
      <c r="F107" s="250"/>
      <c r="G107" s="250"/>
      <c r="H107" s="191"/>
    </row>
    <row r="108" spans="2:8" ht="15.75" x14ac:dyDescent="0.25">
      <c r="B108" s="189"/>
      <c r="C108" s="268" t="s">
        <v>1415</v>
      </c>
      <c r="D108" s="269" t="s">
        <v>698</v>
      </c>
      <c r="E108" s="268" t="s">
        <v>1416</v>
      </c>
      <c r="F108" s="268" t="s">
        <v>1417</v>
      </c>
      <c r="G108" s="268" t="s">
        <v>1416</v>
      </c>
      <c r="H108" s="191"/>
    </row>
    <row r="109" spans="2:8" ht="15" x14ac:dyDescent="0.2">
      <c r="B109" s="189"/>
      <c r="C109" s="270" t="s">
        <v>1418</v>
      </c>
      <c r="D109" s="271">
        <v>10020</v>
      </c>
      <c r="E109" s="272">
        <v>0.43654424258266894</v>
      </c>
      <c r="F109" s="266">
        <v>146367751.31000012</v>
      </c>
      <c r="G109" s="272">
        <v>0.19989358273498009</v>
      </c>
      <c r="H109" s="191"/>
    </row>
    <row r="110" spans="2:8" ht="15" x14ac:dyDescent="0.2">
      <c r="B110" s="189"/>
      <c r="C110" s="270" t="s">
        <v>1419</v>
      </c>
      <c r="D110" s="271">
        <v>3916</v>
      </c>
      <c r="E110" s="272">
        <v>0.17060950638260794</v>
      </c>
      <c r="F110" s="266">
        <v>130119396.14000008</v>
      </c>
      <c r="G110" s="272">
        <v>0.17770329901870741</v>
      </c>
      <c r="H110" s="191"/>
    </row>
    <row r="111" spans="2:8" ht="15" x14ac:dyDescent="0.2">
      <c r="B111" s="189"/>
      <c r="C111" s="270" t="s">
        <v>1420</v>
      </c>
      <c r="D111" s="271">
        <v>3315</v>
      </c>
      <c r="E111" s="272">
        <v>0.14442556528558359</v>
      </c>
      <c r="F111" s="266">
        <v>136155918.47999984</v>
      </c>
      <c r="G111" s="272">
        <v>0.18594734230694954</v>
      </c>
      <c r="H111" s="191"/>
    </row>
    <row r="112" spans="2:8" ht="15" x14ac:dyDescent="0.2">
      <c r="B112" s="189"/>
      <c r="C112" s="270" t="s">
        <v>1421</v>
      </c>
      <c r="D112" s="271">
        <v>2608</v>
      </c>
      <c r="E112" s="272">
        <v>0.11362349148259487</v>
      </c>
      <c r="F112" s="266">
        <v>129218437.08000012</v>
      </c>
      <c r="G112" s="272">
        <v>0.1764728644947835</v>
      </c>
      <c r="H112" s="191"/>
    </row>
    <row r="113" spans="2:8" ht="15" x14ac:dyDescent="0.2">
      <c r="B113" s="189"/>
      <c r="C113" s="270" t="s">
        <v>1422</v>
      </c>
      <c r="D113" s="271">
        <v>1764</v>
      </c>
      <c r="E113" s="272">
        <v>7.6852698993595606E-2</v>
      </c>
      <c r="F113" s="266">
        <v>99129850.489999935</v>
      </c>
      <c r="G113" s="272">
        <v>0.13538105759690783</v>
      </c>
      <c r="H113" s="191"/>
    </row>
    <row r="114" spans="2:8" ht="15" x14ac:dyDescent="0.2">
      <c r="B114" s="189"/>
      <c r="C114" s="270" t="s">
        <v>1423</v>
      </c>
      <c r="D114" s="271">
        <v>848</v>
      </c>
      <c r="E114" s="272">
        <v>3.6945061647714897E-2</v>
      </c>
      <c r="F114" s="266">
        <v>54344961.970000021</v>
      </c>
      <c r="G114" s="272">
        <v>7.4218597023956265E-2</v>
      </c>
      <c r="H114" s="191"/>
    </row>
    <row r="115" spans="2:8" ht="15" x14ac:dyDescent="0.2">
      <c r="B115" s="189"/>
      <c r="C115" s="270" t="s">
        <v>1424</v>
      </c>
      <c r="D115" s="271">
        <v>315</v>
      </c>
      <c r="E115" s="272">
        <v>1.3723696248856358E-2</v>
      </c>
      <c r="F115" s="266">
        <v>22193084.560000006</v>
      </c>
      <c r="G115" s="272">
        <v>3.0308965909047733E-2</v>
      </c>
      <c r="H115" s="191"/>
    </row>
    <row r="116" spans="2:8" ht="15" x14ac:dyDescent="0.2">
      <c r="B116" s="189"/>
      <c r="C116" s="270" t="s">
        <v>1425</v>
      </c>
      <c r="D116" s="271">
        <v>82</v>
      </c>
      <c r="E116" s="272">
        <v>3.5725177536705443E-3</v>
      </c>
      <c r="F116" s="266">
        <v>5748737.0999999996</v>
      </c>
      <c r="G116" s="272">
        <v>7.8510166675081552E-3</v>
      </c>
      <c r="H116" s="191"/>
    </row>
    <row r="117" spans="2:8" ht="15" x14ac:dyDescent="0.2">
      <c r="B117" s="189"/>
      <c r="C117" s="270" t="s">
        <v>1426</v>
      </c>
      <c r="D117" s="271">
        <v>52</v>
      </c>
      <c r="E117" s="272">
        <v>2.2654990633032717E-3</v>
      </c>
      <c r="F117" s="266">
        <v>6559246.0299999993</v>
      </c>
      <c r="G117" s="272">
        <v>8.9579239773926508E-3</v>
      </c>
      <c r="H117" s="191"/>
    </row>
    <row r="118" spans="2:8" ht="15" x14ac:dyDescent="0.2">
      <c r="B118" s="189"/>
      <c r="C118" s="270" t="s">
        <v>1427</v>
      </c>
      <c r="D118" s="271">
        <v>33</v>
      </c>
      <c r="E118" s="272">
        <v>1.4377205594039994E-3</v>
      </c>
      <c r="F118" s="266">
        <v>2390982.0900000003</v>
      </c>
      <c r="G118" s="272">
        <v>3.2653502697668128E-3</v>
      </c>
      <c r="H118" s="191"/>
    </row>
    <row r="119" spans="2:8" ht="15.75" x14ac:dyDescent="0.25">
      <c r="B119" s="189"/>
      <c r="C119" s="273"/>
      <c r="D119" s="274">
        <v>22953</v>
      </c>
      <c r="E119" s="275">
        <v>1</v>
      </c>
      <c r="F119" s="274">
        <v>732228365.25000012</v>
      </c>
      <c r="G119" s="275">
        <v>1</v>
      </c>
      <c r="H119" s="191"/>
    </row>
    <row r="120" spans="2:8" ht="15.75" x14ac:dyDescent="0.25">
      <c r="B120" s="189"/>
      <c r="C120" s="276"/>
      <c r="D120" s="277"/>
      <c r="E120" s="278"/>
      <c r="F120" s="277"/>
      <c r="G120" s="278"/>
      <c r="H120" s="191"/>
    </row>
    <row r="121" spans="2:8" ht="15.75" x14ac:dyDescent="0.25">
      <c r="B121" s="189"/>
      <c r="C121" s="192" t="s">
        <v>1428</v>
      </c>
      <c r="D121" s="259"/>
      <c r="E121" s="250"/>
      <c r="F121" s="250"/>
      <c r="G121" s="250"/>
      <c r="H121" s="191"/>
    </row>
    <row r="122" spans="2:8" ht="15" x14ac:dyDescent="0.2">
      <c r="B122" s="189"/>
      <c r="C122" s="250"/>
      <c r="D122" s="259"/>
      <c r="E122" s="250"/>
      <c r="F122" s="250"/>
      <c r="G122" s="250"/>
      <c r="H122" s="191"/>
    </row>
    <row r="123" spans="2:8" ht="15.75" x14ac:dyDescent="0.25">
      <c r="B123" s="189"/>
      <c r="C123" s="268" t="s">
        <v>1429</v>
      </c>
      <c r="D123" s="269" t="s">
        <v>698</v>
      </c>
      <c r="E123" s="268" t="s">
        <v>1416</v>
      </c>
      <c r="F123" s="268" t="s">
        <v>1417</v>
      </c>
      <c r="G123" s="268" t="s">
        <v>1416</v>
      </c>
      <c r="H123" s="191"/>
    </row>
    <row r="124" spans="2:8" ht="15" x14ac:dyDescent="0.2">
      <c r="B124" s="189"/>
      <c r="C124" s="270" t="s">
        <v>1418</v>
      </c>
      <c r="D124" s="271">
        <v>7361</v>
      </c>
      <c r="E124" s="272">
        <v>0.32069881932644972</v>
      </c>
      <c r="F124" s="266">
        <v>83940106.709999755</v>
      </c>
      <c r="G124" s="272">
        <v>0.11463651327047486</v>
      </c>
      <c r="H124" s="191"/>
    </row>
    <row r="125" spans="2:8" ht="15" x14ac:dyDescent="0.2">
      <c r="B125" s="189"/>
      <c r="C125" s="270" t="s">
        <v>1419</v>
      </c>
      <c r="D125" s="271">
        <v>3101</v>
      </c>
      <c r="E125" s="272">
        <v>0.13510216529429706</v>
      </c>
      <c r="F125" s="266">
        <v>79836045.14000012</v>
      </c>
      <c r="G125" s="272">
        <v>0.10903162036442306</v>
      </c>
      <c r="H125" s="191"/>
    </row>
    <row r="126" spans="2:8" ht="15" x14ac:dyDescent="0.2">
      <c r="B126" s="189"/>
      <c r="C126" s="270" t="s">
        <v>1420</v>
      </c>
      <c r="D126" s="271">
        <v>2767</v>
      </c>
      <c r="E126" s="272">
        <v>0.12055069054154141</v>
      </c>
      <c r="F126" s="266">
        <v>91037252.620000035</v>
      </c>
      <c r="G126" s="272">
        <v>0.12432904397102638</v>
      </c>
      <c r="H126" s="191"/>
    </row>
    <row r="127" spans="2:8" ht="15" x14ac:dyDescent="0.2">
      <c r="B127" s="189"/>
      <c r="C127" s="270" t="s">
        <v>1421</v>
      </c>
      <c r="D127" s="271">
        <v>2532</v>
      </c>
      <c r="E127" s="272">
        <v>0.11031237746699778</v>
      </c>
      <c r="F127" s="266">
        <v>100476854.97000001</v>
      </c>
      <c r="G127" s="272">
        <v>0.13722065374467546</v>
      </c>
      <c r="H127" s="191"/>
    </row>
    <row r="128" spans="2:8" ht="15" x14ac:dyDescent="0.2">
      <c r="B128" s="189"/>
      <c r="C128" s="270" t="s">
        <v>1422</v>
      </c>
      <c r="D128" s="271">
        <v>2244</v>
      </c>
      <c r="E128" s="272">
        <v>9.7764998039471959E-2</v>
      </c>
      <c r="F128" s="266">
        <v>98592475.929999933</v>
      </c>
      <c r="G128" s="272">
        <v>0.1346471683002039</v>
      </c>
      <c r="H128" s="191"/>
    </row>
    <row r="129" spans="2:8" ht="15" x14ac:dyDescent="0.2">
      <c r="B129" s="189"/>
      <c r="C129" s="270" t="s">
        <v>1423</v>
      </c>
      <c r="D129" s="271">
        <v>1788</v>
      </c>
      <c r="E129" s="272">
        <v>7.7898313945889433E-2</v>
      </c>
      <c r="F129" s="266">
        <v>91444829.459999889</v>
      </c>
      <c r="G129" s="272">
        <v>0.12488566927993626</v>
      </c>
      <c r="H129" s="191"/>
    </row>
    <row r="130" spans="2:8" ht="15" x14ac:dyDescent="0.2">
      <c r="B130" s="189"/>
      <c r="C130" s="270" t="s">
        <v>1424</v>
      </c>
      <c r="D130" s="271">
        <v>1451</v>
      </c>
      <c r="E130" s="272">
        <v>6.3216137324097074E-2</v>
      </c>
      <c r="F130" s="266">
        <v>79828566.269999981</v>
      </c>
      <c r="G130" s="272">
        <v>0.10902140651536303</v>
      </c>
      <c r="H130" s="191"/>
    </row>
    <row r="131" spans="2:8" ht="15" x14ac:dyDescent="0.2">
      <c r="B131" s="189"/>
      <c r="C131" s="270" t="s">
        <v>1425</v>
      </c>
      <c r="D131" s="271">
        <v>932</v>
      </c>
      <c r="E131" s="272">
        <v>4.0604713980743258E-2</v>
      </c>
      <c r="F131" s="266">
        <v>56248492.939999908</v>
      </c>
      <c r="G131" s="272">
        <v>7.6818238147323539E-2</v>
      </c>
      <c r="H131" s="191"/>
    </row>
    <row r="132" spans="2:8" ht="15" x14ac:dyDescent="0.2">
      <c r="B132" s="189"/>
      <c r="C132" s="270" t="s">
        <v>1426</v>
      </c>
      <c r="D132" s="271">
        <v>545</v>
      </c>
      <c r="E132" s="272">
        <v>2.3744172875005447E-2</v>
      </c>
      <c r="F132" s="266">
        <v>35178133.499999993</v>
      </c>
      <c r="G132" s="272">
        <v>4.8042571374559279E-2</v>
      </c>
      <c r="H132" s="191"/>
    </row>
    <row r="133" spans="2:8" ht="15" x14ac:dyDescent="0.2">
      <c r="B133" s="189"/>
      <c r="C133" s="270" t="s">
        <v>1427</v>
      </c>
      <c r="D133" s="271">
        <v>232</v>
      </c>
      <c r="E133" s="272">
        <v>1.0107611205506906E-2</v>
      </c>
      <c r="F133" s="266">
        <v>15645607.710000001</v>
      </c>
      <c r="G133" s="272">
        <v>2.1367115032013571E-2</v>
      </c>
      <c r="H133" s="191"/>
    </row>
    <row r="134" spans="2:8" ht="15.75" x14ac:dyDescent="0.25">
      <c r="B134" s="189"/>
      <c r="C134" s="273"/>
      <c r="D134" s="274">
        <v>22953</v>
      </c>
      <c r="E134" s="279">
        <v>1</v>
      </c>
      <c r="F134" s="274">
        <v>732228365.24999976</v>
      </c>
      <c r="G134" s="279">
        <v>0.99999999999999944</v>
      </c>
      <c r="H134" s="191"/>
    </row>
    <row r="135" spans="2:8" ht="15" x14ac:dyDescent="0.2">
      <c r="B135" s="189"/>
      <c r="C135" s="280"/>
      <c r="D135" s="280"/>
      <c r="E135" s="266"/>
      <c r="F135" s="267"/>
      <c r="G135" s="281"/>
      <c r="H135" s="191"/>
    </row>
    <row r="136" spans="2:8" ht="15.75" x14ac:dyDescent="0.25">
      <c r="B136" s="189"/>
      <c r="C136" s="192" t="s">
        <v>1430</v>
      </c>
      <c r="D136" s="192"/>
      <c r="E136" s="282"/>
      <c r="F136" s="192"/>
      <c r="G136" s="192"/>
      <c r="H136" s="191"/>
    </row>
    <row r="137" spans="2:8" ht="15.75" x14ac:dyDescent="0.25">
      <c r="B137" s="189"/>
      <c r="C137" s="192"/>
      <c r="D137" s="192"/>
      <c r="E137" s="282"/>
      <c r="F137" s="192"/>
      <c r="G137" s="192"/>
      <c r="H137" s="191"/>
    </row>
    <row r="138" spans="2:8" ht="15.75" x14ac:dyDescent="0.25">
      <c r="B138" s="189"/>
      <c r="C138" s="268" t="s">
        <v>1431</v>
      </c>
      <c r="D138" s="269" t="s">
        <v>698</v>
      </c>
      <c r="E138" s="268" t="s">
        <v>1416</v>
      </c>
      <c r="F138" s="268" t="s">
        <v>1417</v>
      </c>
      <c r="G138" s="268" t="s">
        <v>1416</v>
      </c>
      <c r="H138" s="191"/>
    </row>
    <row r="139" spans="2:8" ht="15" x14ac:dyDescent="0.2">
      <c r="B139" s="189"/>
      <c r="C139" s="270" t="s">
        <v>1432</v>
      </c>
      <c r="D139" s="266">
        <v>15778</v>
      </c>
      <c r="E139" s="272">
        <v>0.68740469655382741</v>
      </c>
      <c r="F139" s="266">
        <v>253287929.55999887</v>
      </c>
      <c r="G139" s="272">
        <v>0.34591384543470993</v>
      </c>
      <c r="H139" s="191"/>
    </row>
    <row r="140" spans="2:8" ht="15" x14ac:dyDescent="0.2">
      <c r="B140" s="189"/>
      <c r="C140" s="270" t="s">
        <v>1433</v>
      </c>
      <c r="D140" s="266">
        <v>5359</v>
      </c>
      <c r="E140" s="272">
        <v>0.23347710538927374</v>
      </c>
      <c r="F140" s="266">
        <v>280251063.22000045</v>
      </c>
      <c r="G140" s="272">
        <v>0.38273723952815741</v>
      </c>
      <c r="H140" s="191"/>
    </row>
    <row r="141" spans="2:8" ht="15" x14ac:dyDescent="0.2">
      <c r="B141" s="189"/>
      <c r="C141" s="270" t="s">
        <v>1434</v>
      </c>
      <c r="D141" s="266">
        <v>1145</v>
      </c>
      <c r="E141" s="272">
        <v>4.9884546682350893E-2</v>
      </c>
      <c r="F141" s="266">
        <v>98273820.179999888</v>
      </c>
      <c r="G141" s="272">
        <v>0.13421198200433943</v>
      </c>
      <c r="H141" s="191"/>
    </row>
    <row r="142" spans="2:8" ht="15" x14ac:dyDescent="0.2">
      <c r="B142" s="189"/>
      <c r="C142" s="270" t="s">
        <v>1435</v>
      </c>
      <c r="D142" s="266">
        <v>491</v>
      </c>
      <c r="E142" s="272">
        <v>2.1391539232344357E-2</v>
      </c>
      <c r="F142" s="266">
        <v>57671308.730000041</v>
      </c>
      <c r="G142" s="272">
        <v>7.8761369358191544E-2</v>
      </c>
      <c r="H142" s="191"/>
    </row>
    <row r="143" spans="2:8" ht="15" x14ac:dyDescent="0.2">
      <c r="B143" s="189"/>
      <c r="C143" s="270" t="s">
        <v>1436</v>
      </c>
      <c r="D143" s="266">
        <v>95</v>
      </c>
      <c r="E143" s="272">
        <v>4.1388925194963625E-3</v>
      </c>
      <c r="F143" s="266">
        <v>16381629.679999998</v>
      </c>
      <c r="G143" s="272">
        <v>2.237229593585455E-2</v>
      </c>
      <c r="H143" s="191"/>
    </row>
    <row r="144" spans="2:8" ht="15" x14ac:dyDescent="0.2">
      <c r="B144" s="189"/>
      <c r="C144" s="270" t="s">
        <v>1437</v>
      </c>
      <c r="D144" s="266">
        <v>41</v>
      </c>
      <c r="E144" s="272">
        <v>1.7862588768352721E-3</v>
      </c>
      <c r="F144" s="266">
        <v>9100816.2899999991</v>
      </c>
      <c r="G144" s="272">
        <v>1.2428931631039402E-2</v>
      </c>
      <c r="H144" s="191"/>
    </row>
    <row r="145" spans="2:8" ht="15" x14ac:dyDescent="0.2">
      <c r="B145" s="189"/>
      <c r="C145" s="270" t="s">
        <v>1438</v>
      </c>
      <c r="D145" s="266">
        <v>38</v>
      </c>
      <c r="E145" s="272">
        <v>1.6555570077985448E-3</v>
      </c>
      <c r="F145" s="266">
        <v>12483835.370000001</v>
      </c>
      <c r="G145" s="272">
        <v>1.7049101021561385E-2</v>
      </c>
      <c r="H145" s="191"/>
    </row>
    <row r="146" spans="2:8" ht="15" x14ac:dyDescent="0.2">
      <c r="B146" s="189"/>
      <c r="C146" s="270" t="s">
        <v>1439</v>
      </c>
      <c r="D146" s="283">
        <v>6</v>
      </c>
      <c r="E146" s="272">
        <v>2.6140373807345446E-4</v>
      </c>
      <c r="F146" s="283">
        <v>4777962.22</v>
      </c>
      <c r="G146" s="272">
        <v>6.5252350861451404E-3</v>
      </c>
      <c r="H146" s="191"/>
    </row>
    <row r="147" spans="2:8" ht="15.75" x14ac:dyDescent="0.25">
      <c r="B147" s="189"/>
      <c r="C147" s="273"/>
      <c r="D147" s="274">
        <v>22953</v>
      </c>
      <c r="E147" s="275">
        <v>1</v>
      </c>
      <c r="F147" s="274">
        <v>732228365.24999917</v>
      </c>
      <c r="G147" s="275">
        <v>0.99999999999999889</v>
      </c>
      <c r="H147" s="191"/>
    </row>
    <row r="148" spans="2:8" ht="15" x14ac:dyDescent="0.25">
      <c r="B148" s="189"/>
      <c r="C148" s="284"/>
      <c r="D148" s="284"/>
      <c r="E148" s="284"/>
      <c r="F148" s="284"/>
      <c r="G148" s="284"/>
      <c r="H148" s="191"/>
    </row>
    <row r="149" spans="2:8" ht="15.75" x14ac:dyDescent="0.25">
      <c r="B149" s="189"/>
      <c r="C149" s="192" t="s">
        <v>1440</v>
      </c>
      <c r="D149" s="192"/>
      <c r="E149" s="282"/>
      <c r="F149" s="192"/>
      <c r="G149" s="192"/>
      <c r="H149" s="191"/>
    </row>
    <row r="150" spans="2:8" ht="15.75" x14ac:dyDescent="0.25">
      <c r="B150" s="189"/>
      <c r="C150" s="192"/>
      <c r="D150" s="192"/>
      <c r="E150" s="282"/>
      <c r="F150" s="192"/>
      <c r="G150" s="192"/>
      <c r="H150" s="191"/>
    </row>
    <row r="151" spans="2:8" ht="15.75" x14ac:dyDescent="0.25">
      <c r="B151" s="189"/>
      <c r="C151" s="268" t="s">
        <v>1357</v>
      </c>
      <c r="D151" s="269" t="s">
        <v>698</v>
      </c>
      <c r="E151" s="268" t="s">
        <v>1416</v>
      </c>
      <c r="F151" s="268" t="s">
        <v>1417</v>
      </c>
      <c r="G151" s="268" t="s">
        <v>1416</v>
      </c>
      <c r="H151" s="191"/>
    </row>
    <row r="152" spans="2:8" ht="15" x14ac:dyDescent="0.2">
      <c r="B152" s="189"/>
      <c r="C152" s="285" t="s">
        <v>1441</v>
      </c>
      <c r="D152" s="266">
        <v>17243</v>
      </c>
      <c r="E152" s="272">
        <v>0.75123077593342913</v>
      </c>
      <c r="F152" s="266">
        <v>566956023.71000063</v>
      </c>
      <c r="G152" s="272">
        <v>0.77428852884772925</v>
      </c>
      <c r="H152" s="191"/>
    </row>
    <row r="153" spans="2:8" ht="15" x14ac:dyDescent="0.2">
      <c r="B153" s="189"/>
      <c r="C153" s="270" t="s">
        <v>1442</v>
      </c>
      <c r="D153" s="266">
        <v>4071</v>
      </c>
      <c r="E153" s="272">
        <v>0.17736243628283885</v>
      </c>
      <c r="F153" s="266">
        <v>125231071.66999988</v>
      </c>
      <c r="G153" s="272">
        <v>0.17102734285258531</v>
      </c>
      <c r="H153" s="191"/>
    </row>
    <row r="154" spans="2:8" ht="15" x14ac:dyDescent="0.2">
      <c r="B154" s="189"/>
      <c r="C154" s="270" t="s">
        <v>1443</v>
      </c>
      <c r="D154" s="266">
        <v>905</v>
      </c>
      <c r="E154" s="272">
        <v>3.9428397159412716E-2</v>
      </c>
      <c r="F154" s="266">
        <v>24575653.300000016</v>
      </c>
      <c r="G154" s="272">
        <v>3.356282611587888E-2</v>
      </c>
      <c r="H154" s="191"/>
    </row>
    <row r="155" spans="2:8" ht="15" x14ac:dyDescent="0.2">
      <c r="B155" s="189"/>
      <c r="C155" s="270" t="s">
        <v>1444</v>
      </c>
      <c r="D155" s="266">
        <v>600</v>
      </c>
      <c r="E155" s="272">
        <v>2.6140373807345445E-2</v>
      </c>
      <c r="F155" s="266">
        <v>13536205.550000006</v>
      </c>
      <c r="G155" s="272">
        <v>1.8486316827371771E-2</v>
      </c>
      <c r="H155" s="191"/>
    </row>
    <row r="156" spans="2:8" ht="15" x14ac:dyDescent="0.2">
      <c r="B156" s="189"/>
      <c r="C156" s="270" t="s">
        <v>1445</v>
      </c>
      <c r="D156" s="266">
        <v>134</v>
      </c>
      <c r="E156" s="272">
        <v>5.8380168169738164E-3</v>
      </c>
      <c r="F156" s="266">
        <v>1929411.0200000012</v>
      </c>
      <c r="G156" s="272">
        <v>2.6349853564348789E-3</v>
      </c>
      <c r="H156" s="191"/>
    </row>
    <row r="157" spans="2:8" ht="15.75" x14ac:dyDescent="0.25">
      <c r="B157" s="189"/>
      <c r="C157" s="273"/>
      <c r="D157" s="286">
        <v>22953</v>
      </c>
      <c r="E157" s="275">
        <v>1</v>
      </c>
      <c r="F157" s="286">
        <v>732228365.25000048</v>
      </c>
      <c r="G157" s="275">
        <v>1</v>
      </c>
      <c r="H157" s="191"/>
    </row>
    <row r="158" spans="2:8" ht="15" x14ac:dyDescent="0.25">
      <c r="B158" s="189"/>
      <c r="C158" s="284"/>
      <c r="D158" s="284"/>
      <c r="E158" s="284"/>
      <c r="F158" s="284"/>
      <c r="G158" s="284"/>
      <c r="H158" s="191"/>
    </row>
    <row r="159" spans="2:8" ht="15.75" x14ac:dyDescent="0.25">
      <c r="B159" s="189"/>
      <c r="C159" s="192" t="s">
        <v>1446</v>
      </c>
      <c r="D159" s="287"/>
      <c r="E159" s="250"/>
      <c r="F159" s="250"/>
      <c r="G159" s="250"/>
      <c r="H159" s="191"/>
    </row>
    <row r="160" spans="2:8" ht="15" x14ac:dyDescent="0.2">
      <c r="B160" s="189"/>
      <c r="C160" s="190"/>
      <c r="D160" s="250"/>
      <c r="E160" s="250"/>
      <c r="F160" s="250"/>
      <c r="G160" s="250"/>
      <c r="H160" s="191"/>
    </row>
    <row r="161" spans="2:8" ht="15.75" x14ac:dyDescent="0.25">
      <c r="B161" s="189"/>
      <c r="C161" s="268" t="s">
        <v>1447</v>
      </c>
      <c r="D161" s="269" t="s">
        <v>698</v>
      </c>
      <c r="E161" s="268" t="s">
        <v>1416</v>
      </c>
      <c r="F161" s="268" t="s">
        <v>1417</v>
      </c>
      <c r="G161" s="268" t="s">
        <v>1416</v>
      </c>
      <c r="H161" s="191"/>
    </row>
    <row r="162" spans="2:8" ht="15" x14ac:dyDescent="0.2">
      <c r="B162" s="189"/>
      <c r="C162" s="288" t="s">
        <v>654</v>
      </c>
      <c r="D162" s="271">
        <v>21574</v>
      </c>
      <c r="E162" s="272">
        <v>0.93992070753278434</v>
      </c>
      <c r="F162" s="266">
        <v>688214373.78000617</v>
      </c>
      <c r="G162" s="272">
        <v>0.93989034902387014</v>
      </c>
      <c r="H162" s="191"/>
    </row>
    <row r="163" spans="2:8" ht="15" x14ac:dyDescent="0.2">
      <c r="B163" s="189"/>
      <c r="C163" s="288" t="s">
        <v>1448</v>
      </c>
      <c r="D163" s="271">
        <v>849</v>
      </c>
      <c r="E163" s="272">
        <v>3.6988628937393804E-2</v>
      </c>
      <c r="F163" s="266">
        <v>35000722.900000013</v>
      </c>
      <c r="G163" s="272">
        <v>4.7800282754751858E-2</v>
      </c>
      <c r="H163" s="191"/>
    </row>
    <row r="164" spans="2:8" ht="15" x14ac:dyDescent="0.2">
      <c r="B164" s="189"/>
      <c r="C164" s="288" t="s">
        <v>652</v>
      </c>
      <c r="D164" s="271">
        <v>530</v>
      </c>
      <c r="E164" s="272">
        <v>2.3090663529821809E-2</v>
      </c>
      <c r="F164" s="266">
        <v>9013268.5699999928</v>
      </c>
      <c r="G164" s="272">
        <v>1.2309368221378006E-2</v>
      </c>
      <c r="H164" s="191"/>
    </row>
    <row r="165" spans="2:8" ht="15.75" x14ac:dyDescent="0.25">
      <c r="B165" s="189"/>
      <c r="C165" s="273"/>
      <c r="D165" s="286">
        <v>22953</v>
      </c>
      <c r="E165" s="275">
        <v>1</v>
      </c>
      <c r="F165" s="286">
        <v>732228365.2500062</v>
      </c>
      <c r="G165" s="275">
        <v>1</v>
      </c>
      <c r="H165" s="191"/>
    </row>
    <row r="166" spans="2:8" ht="15" x14ac:dyDescent="0.2">
      <c r="B166" s="189"/>
      <c r="C166" s="289"/>
      <c r="D166" s="266"/>
      <c r="E166" s="272"/>
      <c r="F166" s="266"/>
      <c r="G166" s="281"/>
      <c r="H166" s="191"/>
    </row>
    <row r="167" spans="2:8" ht="15.75" x14ac:dyDescent="0.25">
      <c r="B167" s="189"/>
      <c r="C167" s="192" t="s">
        <v>1449</v>
      </c>
      <c r="D167" s="259"/>
      <c r="E167" s="250"/>
      <c r="F167" s="287"/>
      <c r="G167" s="250"/>
      <c r="H167" s="191"/>
    </row>
    <row r="168" spans="2:8" ht="15" x14ac:dyDescent="0.2">
      <c r="B168" s="189"/>
      <c r="C168" s="190"/>
      <c r="D168" s="250"/>
      <c r="E168" s="250"/>
      <c r="F168" s="250"/>
      <c r="G168" s="250"/>
      <c r="H168" s="191"/>
    </row>
    <row r="169" spans="2:8" ht="15.75" x14ac:dyDescent="0.25">
      <c r="B169" s="189"/>
      <c r="C169" s="268" t="s">
        <v>1450</v>
      </c>
      <c r="D169" s="269" t="s">
        <v>698</v>
      </c>
      <c r="E169" s="268" t="s">
        <v>1416</v>
      </c>
      <c r="F169" s="268" t="s">
        <v>1417</v>
      </c>
      <c r="G169" s="268" t="s">
        <v>1416</v>
      </c>
      <c r="H169" s="191"/>
    </row>
    <row r="170" spans="2:8" ht="15" x14ac:dyDescent="0.2">
      <c r="B170" s="189"/>
      <c r="C170" s="288" t="s">
        <v>1451</v>
      </c>
      <c r="D170" s="271">
        <v>9253</v>
      </c>
      <c r="E170" s="272">
        <v>0.42889589320478355</v>
      </c>
      <c r="F170" s="266">
        <v>253224482.77000022</v>
      </c>
      <c r="G170" s="272">
        <v>0.36794419357906094</v>
      </c>
      <c r="H170" s="191"/>
    </row>
    <row r="171" spans="2:8" ht="15" x14ac:dyDescent="0.2">
      <c r="B171" s="189"/>
      <c r="C171" s="288" t="s">
        <v>1452</v>
      </c>
      <c r="D171" s="271">
        <v>899</v>
      </c>
      <c r="E171" s="272">
        <v>4.1670529340873272E-2</v>
      </c>
      <c r="F171" s="266">
        <v>35236081.960000008</v>
      </c>
      <c r="G171" s="272">
        <v>5.1199282233044284E-2</v>
      </c>
      <c r="H171" s="191"/>
    </row>
    <row r="172" spans="2:8" ht="15" x14ac:dyDescent="0.2">
      <c r="B172" s="189"/>
      <c r="C172" s="288" t="s">
        <v>1453</v>
      </c>
      <c r="D172" s="271">
        <v>11398</v>
      </c>
      <c r="E172" s="272">
        <v>0.52832112728284042</v>
      </c>
      <c r="F172" s="266">
        <v>399320603.13999891</v>
      </c>
      <c r="G172" s="272">
        <v>0.58022706056942852</v>
      </c>
      <c r="H172" s="191"/>
    </row>
    <row r="173" spans="2:8" ht="15" x14ac:dyDescent="0.2">
      <c r="B173" s="189"/>
      <c r="C173" s="288" t="s">
        <v>1454</v>
      </c>
      <c r="D173" s="271">
        <v>24</v>
      </c>
      <c r="E173" s="272">
        <v>1.1124501715027348E-3</v>
      </c>
      <c r="F173" s="266">
        <v>433205.91</v>
      </c>
      <c r="G173" s="272">
        <v>6.2946361846618812E-4</v>
      </c>
      <c r="H173" s="191"/>
    </row>
    <row r="174" spans="2:8" ht="15.75" x14ac:dyDescent="0.25">
      <c r="B174" s="189"/>
      <c r="C174" s="273"/>
      <c r="D174" s="286">
        <v>21574</v>
      </c>
      <c r="E174" s="275">
        <v>1</v>
      </c>
      <c r="F174" s="286">
        <v>688214373.77999914</v>
      </c>
      <c r="G174" s="275">
        <v>0.99999999999999989</v>
      </c>
      <c r="H174" s="191"/>
    </row>
    <row r="175" spans="2:8" ht="15.75" x14ac:dyDescent="0.25">
      <c r="B175" s="189"/>
      <c r="C175" s="192"/>
      <c r="D175" s="266"/>
      <c r="E175" s="290"/>
      <c r="F175" s="272"/>
      <c r="G175" s="290"/>
      <c r="H175" s="191"/>
    </row>
    <row r="176" spans="2:8" ht="15.75" x14ac:dyDescent="0.25">
      <c r="B176" s="189"/>
      <c r="C176" s="192" t="s">
        <v>1455</v>
      </c>
      <c r="D176" s="266"/>
      <c r="E176" s="290"/>
      <c r="F176" s="272"/>
      <c r="G176" s="290"/>
      <c r="H176" s="191"/>
    </row>
    <row r="177" spans="2:8" ht="15" x14ac:dyDescent="0.2">
      <c r="B177" s="189"/>
      <c r="C177" s="190"/>
      <c r="D177" s="259"/>
      <c r="E177" s="250"/>
      <c r="F177" s="291"/>
      <c r="G177" s="250"/>
      <c r="H177" s="191"/>
    </row>
    <row r="178" spans="2:8" ht="15.75" x14ac:dyDescent="0.25">
      <c r="B178" s="189"/>
      <c r="C178" s="268" t="s">
        <v>1456</v>
      </c>
      <c r="D178" s="269" t="s">
        <v>698</v>
      </c>
      <c r="E178" s="268" t="s">
        <v>1416</v>
      </c>
      <c r="F178" s="268" t="s">
        <v>1417</v>
      </c>
      <c r="G178" s="268" t="s">
        <v>1416</v>
      </c>
      <c r="H178" s="191"/>
    </row>
    <row r="179" spans="2:8" ht="15" x14ac:dyDescent="0.2">
      <c r="B179" s="189"/>
      <c r="C179" s="250" t="s">
        <v>1457</v>
      </c>
      <c r="D179" s="266">
        <v>22933</v>
      </c>
      <c r="E179" s="272">
        <v>0.99912865420642183</v>
      </c>
      <c r="F179" s="292">
        <v>732049473.13000333</v>
      </c>
      <c r="G179" s="272">
        <v>0.99975568807698545</v>
      </c>
      <c r="H179" s="191"/>
    </row>
    <row r="180" spans="2:8" ht="15" x14ac:dyDescent="0.2">
      <c r="B180" s="189"/>
      <c r="C180" s="250" t="s">
        <v>1458</v>
      </c>
      <c r="D180" s="266">
        <v>4</v>
      </c>
      <c r="E180" s="272">
        <v>1.7426915871563629E-4</v>
      </c>
      <c r="F180" s="292">
        <v>65224.180000000008</v>
      </c>
      <c r="G180" s="272">
        <v>8.9076281520083746E-5</v>
      </c>
      <c r="H180" s="191"/>
    </row>
    <row r="181" spans="2:8" ht="15" x14ac:dyDescent="0.2">
      <c r="B181" s="189"/>
      <c r="C181" s="250" t="s">
        <v>1459</v>
      </c>
      <c r="D181" s="266">
        <v>16</v>
      </c>
      <c r="E181" s="272">
        <v>6.9707663486254516E-4</v>
      </c>
      <c r="F181" s="292">
        <v>113667.94000000002</v>
      </c>
      <c r="G181" s="272">
        <v>1.552356414944272E-4</v>
      </c>
      <c r="H181" s="191"/>
    </row>
    <row r="182" spans="2:8" ht="15" x14ac:dyDescent="0.2">
      <c r="B182" s="189"/>
      <c r="C182" s="250" t="s">
        <v>108</v>
      </c>
      <c r="D182" s="266"/>
      <c r="E182" s="272">
        <v>0</v>
      </c>
      <c r="F182" s="292"/>
      <c r="G182" s="272">
        <v>0</v>
      </c>
      <c r="H182" s="191"/>
    </row>
    <row r="183" spans="2:8" ht="15.75" x14ac:dyDescent="0.25">
      <c r="B183" s="189"/>
      <c r="C183" s="293"/>
      <c r="D183" s="274">
        <v>22953</v>
      </c>
      <c r="E183" s="275">
        <v>1</v>
      </c>
      <c r="F183" s="274">
        <v>732228365.25000334</v>
      </c>
      <c r="G183" s="275">
        <v>1</v>
      </c>
      <c r="H183" s="191"/>
    </row>
    <row r="184" spans="2:8" x14ac:dyDescent="0.2">
      <c r="B184" s="189"/>
      <c r="C184" s="190"/>
      <c r="D184" s="190"/>
      <c r="E184" s="190"/>
      <c r="F184" s="190"/>
      <c r="G184" s="190"/>
      <c r="H184" s="191"/>
    </row>
    <row r="185" spans="2:8" x14ac:dyDescent="0.2">
      <c r="B185" s="189"/>
      <c r="C185" s="190"/>
      <c r="D185" s="190"/>
      <c r="E185" s="190"/>
      <c r="F185" s="190"/>
      <c r="G185" s="190"/>
      <c r="H185" s="191"/>
    </row>
    <row r="186" spans="2:8" ht="15.75" x14ac:dyDescent="0.25">
      <c r="B186" s="189"/>
      <c r="C186" s="192" t="s">
        <v>1460</v>
      </c>
      <c r="D186" s="250"/>
      <c r="E186" s="259"/>
      <c r="F186" s="250"/>
      <c r="G186" s="250"/>
      <c r="H186" s="191"/>
    </row>
    <row r="187" spans="2:8" ht="15" x14ac:dyDescent="0.2">
      <c r="B187" s="189"/>
      <c r="C187" s="190"/>
      <c r="D187" s="250"/>
      <c r="E187" s="259"/>
      <c r="F187" s="250"/>
      <c r="G187" s="250"/>
      <c r="H187" s="191"/>
    </row>
    <row r="188" spans="2:8" ht="15.75" x14ac:dyDescent="0.25">
      <c r="B188" s="189"/>
      <c r="C188" s="268" t="s">
        <v>1461</v>
      </c>
      <c r="D188" s="269" t="s">
        <v>698</v>
      </c>
      <c r="E188" s="268" t="s">
        <v>1416</v>
      </c>
      <c r="F188" s="268" t="s">
        <v>1417</v>
      </c>
      <c r="G188" s="268" t="s">
        <v>1416</v>
      </c>
      <c r="H188" s="191"/>
    </row>
    <row r="189" spans="2:8" ht="15" x14ac:dyDescent="0.2">
      <c r="B189" s="189"/>
      <c r="C189" s="294" t="s">
        <v>1516</v>
      </c>
      <c r="D189" s="266">
        <v>2859</v>
      </c>
      <c r="E189" s="295">
        <v>0.12455888119200105</v>
      </c>
      <c r="F189" s="266">
        <v>13507464.970000021</v>
      </c>
      <c r="G189" s="295">
        <v>1.844706598519745E-2</v>
      </c>
      <c r="H189" s="191"/>
    </row>
    <row r="190" spans="2:8" ht="15" x14ac:dyDescent="0.2">
      <c r="B190" s="189"/>
      <c r="C190" s="294" t="s">
        <v>1517</v>
      </c>
      <c r="D190" s="266">
        <v>5907</v>
      </c>
      <c r="E190" s="295">
        <v>0.25735198013331589</v>
      </c>
      <c r="F190" s="266">
        <v>96734650.200000167</v>
      </c>
      <c r="G190" s="295">
        <v>0.13210994655604827</v>
      </c>
      <c r="H190" s="191"/>
    </row>
    <row r="191" spans="2:8" ht="15" x14ac:dyDescent="0.2">
      <c r="B191" s="189"/>
      <c r="C191" s="294" t="s">
        <v>1462</v>
      </c>
      <c r="D191" s="266">
        <v>5811</v>
      </c>
      <c r="E191" s="295">
        <v>0.25316952032414064</v>
      </c>
      <c r="F191" s="266">
        <v>184400877.13000008</v>
      </c>
      <c r="G191" s="295">
        <v>0.25183520043919788</v>
      </c>
      <c r="H191" s="191"/>
    </row>
    <row r="192" spans="2:8" ht="15" x14ac:dyDescent="0.2">
      <c r="B192" s="189"/>
      <c r="C192" s="294" t="s">
        <v>1463</v>
      </c>
      <c r="D192" s="266">
        <v>4375</v>
      </c>
      <c r="E192" s="295">
        <v>0.19060689234522721</v>
      </c>
      <c r="F192" s="266">
        <v>192964603.92000017</v>
      </c>
      <c r="G192" s="295">
        <v>0.26353063207830985</v>
      </c>
      <c r="H192" s="191"/>
    </row>
    <row r="193" spans="2:8" ht="15" x14ac:dyDescent="0.2">
      <c r="B193" s="189"/>
      <c r="C193" s="294" t="s">
        <v>1464</v>
      </c>
      <c r="D193" s="266">
        <v>1988</v>
      </c>
      <c r="E193" s="295">
        <v>8.661177188167124E-2</v>
      </c>
      <c r="F193" s="266">
        <v>109992735.74999996</v>
      </c>
      <c r="G193" s="295">
        <v>0.1502164365244793</v>
      </c>
      <c r="H193" s="191"/>
    </row>
    <row r="194" spans="2:8" ht="15" x14ac:dyDescent="0.2">
      <c r="B194" s="189"/>
      <c r="C194" s="294" t="s">
        <v>1465</v>
      </c>
      <c r="D194" s="266">
        <v>1100</v>
      </c>
      <c r="E194" s="295">
        <v>4.792401864679998E-2</v>
      </c>
      <c r="F194" s="266">
        <v>68510896.120000005</v>
      </c>
      <c r="G194" s="295">
        <v>9.3564930520833783E-2</v>
      </c>
      <c r="H194" s="191"/>
    </row>
    <row r="195" spans="2:8" ht="15" x14ac:dyDescent="0.2">
      <c r="B195" s="189"/>
      <c r="C195" s="294" t="s">
        <v>1466</v>
      </c>
      <c r="D195" s="266">
        <v>720</v>
      </c>
      <c r="E195" s="295">
        <v>3.1368448568814537E-2</v>
      </c>
      <c r="F195" s="266">
        <v>50393111.959999993</v>
      </c>
      <c r="G195" s="295">
        <v>6.8821578556021334E-2</v>
      </c>
      <c r="H195" s="191"/>
    </row>
    <row r="196" spans="2:8" ht="15" x14ac:dyDescent="0.2">
      <c r="B196" s="189"/>
      <c r="C196" s="294" t="s">
        <v>1467</v>
      </c>
      <c r="D196" s="283">
        <v>193</v>
      </c>
      <c r="E196" s="295">
        <v>8.4084869080294517E-3</v>
      </c>
      <c r="F196" s="283">
        <v>15724025.200000003</v>
      </c>
      <c r="G196" s="295">
        <v>2.1474209339911926E-2</v>
      </c>
      <c r="H196" s="191"/>
    </row>
    <row r="197" spans="2:8" ht="15.75" x14ac:dyDescent="0.25">
      <c r="B197" s="189"/>
      <c r="C197" s="273"/>
      <c r="D197" s="274">
        <v>22953</v>
      </c>
      <c r="E197" s="279">
        <v>0.99999999999999989</v>
      </c>
      <c r="F197" s="274">
        <v>732228365.2500006</v>
      </c>
      <c r="G197" s="279">
        <v>0.99999999999999978</v>
      </c>
      <c r="H197" s="191"/>
    </row>
    <row r="198" spans="2:8" x14ac:dyDescent="0.2">
      <c r="B198" s="189"/>
      <c r="C198" s="190"/>
      <c r="D198" s="190"/>
      <c r="E198" s="190"/>
      <c r="F198" s="190"/>
      <c r="G198" s="190"/>
      <c r="H198" s="191"/>
    </row>
    <row r="199" spans="2:8" ht="15.75" x14ac:dyDescent="0.25">
      <c r="B199" s="189"/>
      <c r="C199" s="192" t="s">
        <v>1468</v>
      </c>
      <c r="D199" s="250"/>
      <c r="E199" s="250"/>
      <c r="F199" s="250"/>
      <c r="G199" s="250"/>
      <c r="H199" s="191"/>
    </row>
    <row r="200" spans="2:8" ht="15" x14ac:dyDescent="0.2">
      <c r="B200" s="189"/>
      <c r="C200" s="190"/>
      <c r="D200" s="266"/>
      <c r="E200" s="267"/>
      <c r="F200" s="281"/>
      <c r="G200" s="296"/>
      <c r="H200" s="191"/>
    </row>
    <row r="201" spans="2:8" ht="15.75" x14ac:dyDescent="0.25">
      <c r="B201" s="189"/>
      <c r="C201" s="268" t="s">
        <v>1469</v>
      </c>
      <c r="D201" s="269" t="s">
        <v>698</v>
      </c>
      <c r="E201" s="268" t="s">
        <v>1416</v>
      </c>
      <c r="F201" s="268" t="s">
        <v>1417</v>
      </c>
      <c r="G201" s="268" t="s">
        <v>1416</v>
      </c>
      <c r="H201" s="191"/>
    </row>
    <row r="202" spans="2:8" ht="15" x14ac:dyDescent="0.2">
      <c r="B202" s="189"/>
      <c r="C202" s="270" t="s">
        <v>1470</v>
      </c>
      <c r="D202" s="271">
        <v>1317</v>
      </c>
      <c r="E202" s="272">
        <v>5.7378120507123251E-2</v>
      </c>
      <c r="F202" s="266">
        <v>71029436.220000044</v>
      </c>
      <c r="G202" s="272">
        <v>9.7004486019534292E-2</v>
      </c>
      <c r="H202" s="191"/>
    </row>
    <row r="203" spans="2:8" ht="15" x14ac:dyDescent="0.2">
      <c r="B203" s="189"/>
      <c r="C203" s="297" t="s">
        <v>1471</v>
      </c>
      <c r="D203" s="271">
        <v>1477</v>
      </c>
      <c r="E203" s="272">
        <v>6.4348886855748702E-2</v>
      </c>
      <c r="F203" s="266">
        <v>55992176.280000061</v>
      </c>
      <c r="G203" s="272">
        <v>7.6468187982424093E-2</v>
      </c>
      <c r="H203" s="191"/>
    </row>
    <row r="204" spans="2:8" ht="15" x14ac:dyDescent="0.2">
      <c r="B204" s="189"/>
      <c r="C204" s="298" t="s">
        <v>1472</v>
      </c>
      <c r="D204" s="271">
        <v>3541</v>
      </c>
      <c r="E204" s="272">
        <v>0.15427177275301704</v>
      </c>
      <c r="F204" s="266">
        <v>128509373.13000005</v>
      </c>
      <c r="G204" s="272">
        <v>0.17550450000134041</v>
      </c>
      <c r="H204" s="191"/>
    </row>
    <row r="205" spans="2:8" ht="15" x14ac:dyDescent="0.2">
      <c r="B205" s="189"/>
      <c r="C205" s="298" t="s">
        <v>1473</v>
      </c>
      <c r="D205" s="271">
        <v>3129</v>
      </c>
      <c r="E205" s="272">
        <v>0.13632204940530648</v>
      </c>
      <c r="F205" s="266">
        <v>103089391.49999987</v>
      </c>
      <c r="G205" s="272">
        <v>0.14078857961860405</v>
      </c>
      <c r="H205" s="191"/>
    </row>
    <row r="206" spans="2:8" ht="15" x14ac:dyDescent="0.2">
      <c r="B206" s="189"/>
      <c r="C206" s="298" t="s">
        <v>1474</v>
      </c>
      <c r="D206" s="271">
        <v>4805</v>
      </c>
      <c r="E206" s="272">
        <v>0.20934082690715811</v>
      </c>
      <c r="F206" s="266">
        <v>156022076.85999951</v>
      </c>
      <c r="G206" s="272">
        <v>0.21307843872823742</v>
      </c>
      <c r="H206" s="191"/>
    </row>
    <row r="207" spans="2:8" ht="15" x14ac:dyDescent="0.2">
      <c r="B207" s="189"/>
      <c r="C207" s="298" t="s">
        <v>1475</v>
      </c>
      <c r="D207" s="271">
        <v>4525</v>
      </c>
      <c r="E207" s="272">
        <v>0.19714198579706357</v>
      </c>
      <c r="F207" s="266">
        <v>121991168.12000033</v>
      </c>
      <c r="G207" s="272">
        <v>0.16660262550515881</v>
      </c>
      <c r="H207" s="191"/>
    </row>
    <row r="208" spans="2:8" ht="15" x14ac:dyDescent="0.2">
      <c r="B208" s="189"/>
      <c r="C208" s="298" t="s">
        <v>1476</v>
      </c>
      <c r="D208" s="283">
        <v>4159</v>
      </c>
      <c r="E208" s="272">
        <v>0.18119635777458284</v>
      </c>
      <c r="F208" s="283">
        <v>95594743.139999762</v>
      </c>
      <c r="G208" s="272">
        <v>0.13055318214470088</v>
      </c>
      <c r="H208" s="191"/>
    </row>
    <row r="209" spans="2:8" ht="15.75" x14ac:dyDescent="0.25">
      <c r="B209" s="189"/>
      <c r="C209" s="273"/>
      <c r="D209" s="286">
        <v>22953</v>
      </c>
      <c r="E209" s="275">
        <v>0.99999999999999989</v>
      </c>
      <c r="F209" s="274">
        <v>732228365.24999964</v>
      </c>
      <c r="G209" s="275">
        <v>0.99999999999999989</v>
      </c>
      <c r="H209" s="191"/>
    </row>
    <row r="210" spans="2:8" ht="15.75" x14ac:dyDescent="0.25">
      <c r="B210" s="189"/>
      <c r="C210" s="276"/>
      <c r="D210" s="299"/>
      <c r="E210" s="278"/>
      <c r="F210" s="277"/>
      <c r="G210" s="278"/>
      <c r="H210" s="191"/>
    </row>
    <row r="211" spans="2:8" ht="15.75" x14ac:dyDescent="0.25">
      <c r="B211" s="189"/>
      <c r="C211" s="192" t="s">
        <v>1477</v>
      </c>
      <c r="D211" s="190"/>
      <c r="E211" s="190"/>
      <c r="F211" s="190"/>
      <c r="G211" s="190"/>
      <c r="H211" s="191"/>
    </row>
    <row r="212" spans="2:8" ht="15" x14ac:dyDescent="0.2">
      <c r="B212" s="189"/>
      <c r="C212" s="190"/>
      <c r="D212" s="250"/>
      <c r="E212" s="266"/>
      <c r="F212" s="267"/>
      <c r="G212" s="281"/>
      <c r="H212" s="191"/>
    </row>
    <row r="213" spans="2:8" ht="15.75" x14ac:dyDescent="0.25">
      <c r="B213" s="189"/>
      <c r="C213" s="268" t="s">
        <v>1478</v>
      </c>
      <c r="D213" s="269" t="s">
        <v>698</v>
      </c>
      <c r="E213" s="268" t="s">
        <v>1416</v>
      </c>
      <c r="F213" s="268" t="s">
        <v>1417</v>
      </c>
      <c r="G213" s="268" t="s">
        <v>1416</v>
      </c>
      <c r="H213" s="191"/>
    </row>
    <row r="214" spans="2:8" ht="15" x14ac:dyDescent="0.2">
      <c r="B214" s="189"/>
      <c r="C214" s="300" t="s">
        <v>1479</v>
      </c>
      <c r="D214" s="271">
        <v>12881</v>
      </c>
      <c r="E214" s="272">
        <v>0.56128807355440324</v>
      </c>
      <c r="F214" s="271">
        <v>446509922.4799996</v>
      </c>
      <c r="G214" s="272">
        <v>0.60994168696328988</v>
      </c>
      <c r="H214" s="191"/>
    </row>
    <row r="215" spans="2:8" ht="15" x14ac:dyDescent="0.2">
      <c r="B215" s="189"/>
      <c r="C215" s="300" t="s">
        <v>1480</v>
      </c>
      <c r="D215" s="271">
        <v>5067</v>
      </c>
      <c r="E215" s="272">
        <v>0.22079393437622555</v>
      </c>
      <c r="F215" s="271">
        <v>164190095.31999999</v>
      </c>
      <c r="G215" s="272">
        <v>0.22428702852987548</v>
      </c>
      <c r="H215" s="191"/>
    </row>
    <row r="216" spans="2:8" ht="15" x14ac:dyDescent="0.2">
      <c r="B216" s="189"/>
      <c r="C216" s="300" t="s">
        <v>1481</v>
      </c>
      <c r="D216" s="271">
        <v>4654</v>
      </c>
      <c r="E216" s="272">
        <v>0.20279750751666739</v>
      </c>
      <c r="F216" s="271">
        <v>109183234.77000012</v>
      </c>
      <c r="G216" s="272">
        <v>0.14914653191543753</v>
      </c>
      <c r="H216" s="191"/>
    </row>
    <row r="217" spans="2:8" ht="15" x14ac:dyDescent="0.2">
      <c r="B217" s="189"/>
      <c r="C217" s="300" t="s">
        <v>1482</v>
      </c>
      <c r="D217" s="271">
        <v>347</v>
      </c>
      <c r="E217" s="272">
        <v>1.5120484552703822E-2</v>
      </c>
      <c r="F217" s="271">
        <v>12170207.660000004</v>
      </c>
      <c r="G217" s="272">
        <v>1.662475259139724E-2</v>
      </c>
      <c r="H217" s="191"/>
    </row>
    <row r="218" spans="2:8" ht="15" x14ac:dyDescent="0.2">
      <c r="B218" s="189"/>
      <c r="C218" s="300" t="s">
        <v>1483</v>
      </c>
      <c r="D218" s="271">
        <v>4</v>
      </c>
      <c r="E218" s="295">
        <v>0</v>
      </c>
      <c r="F218" s="271">
        <v>174905.02</v>
      </c>
      <c r="G218" s="295">
        <v>0</v>
      </c>
      <c r="H218" s="191"/>
    </row>
    <row r="219" spans="2:8" ht="15.75" x14ac:dyDescent="0.25">
      <c r="B219" s="189"/>
      <c r="C219" s="273"/>
      <c r="D219" s="286">
        <v>22953</v>
      </c>
      <c r="E219" s="329">
        <v>1</v>
      </c>
      <c r="F219" s="274">
        <v>732228365.24999964</v>
      </c>
      <c r="G219" s="329">
        <v>1</v>
      </c>
      <c r="H219" s="191"/>
    </row>
    <row r="220" spans="2:8" x14ac:dyDescent="0.2">
      <c r="B220" s="189"/>
      <c r="C220" s="190"/>
      <c r="D220" s="190"/>
      <c r="E220" s="190"/>
      <c r="F220" s="190"/>
      <c r="G220" s="190"/>
      <c r="H220" s="191"/>
    </row>
    <row r="221" spans="2:8" ht="15.75" x14ac:dyDescent="0.25">
      <c r="B221" s="189"/>
      <c r="C221" s="301" t="s">
        <v>1484</v>
      </c>
      <c r="D221" s="250"/>
      <c r="E221" s="266"/>
      <c r="F221" s="267"/>
      <c r="G221" s="281"/>
      <c r="H221" s="191"/>
    </row>
    <row r="222" spans="2:8" ht="15" x14ac:dyDescent="0.2">
      <c r="B222" s="189"/>
      <c r="C222" s="289"/>
      <c r="D222" s="250"/>
      <c r="E222" s="266"/>
      <c r="F222" s="267"/>
      <c r="G222" s="281"/>
      <c r="H222" s="191"/>
    </row>
    <row r="223" spans="2:8" ht="15.75" x14ac:dyDescent="0.25">
      <c r="B223" s="189"/>
      <c r="C223" s="268" t="s">
        <v>1485</v>
      </c>
      <c r="D223" s="269" t="s">
        <v>698</v>
      </c>
      <c r="E223" s="268" t="s">
        <v>1416</v>
      </c>
      <c r="F223" s="268" t="s">
        <v>1417</v>
      </c>
      <c r="G223" s="268" t="s">
        <v>1416</v>
      </c>
      <c r="H223" s="191"/>
    </row>
    <row r="224" spans="2:8" ht="15" x14ac:dyDescent="0.2">
      <c r="B224" s="189"/>
      <c r="C224" s="302" t="s">
        <v>1486</v>
      </c>
      <c r="D224" s="303">
        <v>1634</v>
      </c>
      <c r="E224" s="304">
        <v>7.1188951335337425E-2</v>
      </c>
      <c r="F224" s="305">
        <v>58424876.320000112</v>
      </c>
      <c r="G224" s="304">
        <v>7.9790512212747355E-2</v>
      </c>
      <c r="H224" s="191"/>
    </row>
    <row r="225" spans="2:8" ht="15" x14ac:dyDescent="0.2">
      <c r="B225" s="189"/>
      <c r="C225" s="289" t="s">
        <v>1487</v>
      </c>
      <c r="D225" s="303">
        <v>9908</v>
      </c>
      <c r="E225" s="304">
        <v>0.43166470613863112</v>
      </c>
      <c r="F225" s="305">
        <v>358063613.67999923</v>
      </c>
      <c r="G225" s="304">
        <v>0.48900538503141461</v>
      </c>
      <c r="H225" s="191"/>
    </row>
    <row r="226" spans="2:8" ht="15" x14ac:dyDescent="0.2">
      <c r="B226" s="189"/>
      <c r="C226" s="289" t="s">
        <v>1488</v>
      </c>
      <c r="D226" s="303">
        <v>956</v>
      </c>
      <c r="E226" s="304">
        <v>4.1650328933037079E-2</v>
      </c>
      <c r="F226" s="305">
        <v>24815251.700000025</v>
      </c>
      <c r="G226" s="304">
        <v>3.3890044250781702E-2</v>
      </c>
      <c r="H226" s="191"/>
    </row>
    <row r="227" spans="2:8" ht="15" x14ac:dyDescent="0.2">
      <c r="B227" s="189"/>
      <c r="C227" s="289" t="s">
        <v>1489</v>
      </c>
      <c r="D227" s="303">
        <v>987</v>
      </c>
      <c r="E227" s="304">
        <v>4.3000914913083256E-2</v>
      </c>
      <c r="F227" s="305">
        <v>34104713.979999982</v>
      </c>
      <c r="G227" s="304">
        <v>4.6576608608102553E-2</v>
      </c>
      <c r="H227" s="191"/>
    </row>
    <row r="228" spans="2:8" ht="15" x14ac:dyDescent="0.2">
      <c r="B228" s="189"/>
      <c r="C228" s="289" t="s">
        <v>1490</v>
      </c>
      <c r="D228" s="303">
        <v>491</v>
      </c>
      <c r="E228" s="304">
        <v>2.1391539232344357E-2</v>
      </c>
      <c r="F228" s="305">
        <v>11882767.870000005</v>
      </c>
      <c r="G228" s="304">
        <v>1.6228226648858323E-2</v>
      </c>
      <c r="H228" s="191"/>
    </row>
    <row r="229" spans="2:8" ht="15" x14ac:dyDescent="0.2">
      <c r="B229" s="189"/>
      <c r="C229" s="289" t="s">
        <v>1491</v>
      </c>
      <c r="D229" s="303">
        <v>530</v>
      </c>
      <c r="E229" s="304">
        <v>2.3090663529821809E-2</v>
      </c>
      <c r="F229" s="305">
        <v>18814522.260000002</v>
      </c>
      <c r="G229" s="304">
        <v>2.5694883116930734E-2</v>
      </c>
      <c r="H229" s="191"/>
    </row>
    <row r="230" spans="2:8" ht="15" x14ac:dyDescent="0.2">
      <c r="B230" s="189"/>
      <c r="C230" s="289" t="s">
        <v>1492</v>
      </c>
      <c r="D230" s="303">
        <v>2225</v>
      </c>
      <c r="E230" s="304">
        <v>9.6937219535572688E-2</v>
      </c>
      <c r="F230" s="305">
        <v>54194860.160000026</v>
      </c>
      <c r="G230" s="304">
        <v>7.4013603859086591E-2</v>
      </c>
      <c r="H230" s="191"/>
    </row>
    <row r="231" spans="2:8" ht="15" x14ac:dyDescent="0.2">
      <c r="B231" s="189"/>
      <c r="C231" s="289" t="s">
        <v>1493</v>
      </c>
      <c r="D231" s="303">
        <v>1972</v>
      </c>
      <c r="E231" s="304">
        <v>8.5914695246808698E-2</v>
      </c>
      <c r="F231" s="305">
        <v>53979167.30999995</v>
      </c>
      <c r="G231" s="304">
        <v>7.3719033394138225E-2</v>
      </c>
      <c r="H231" s="191"/>
    </row>
    <row r="232" spans="2:8" ht="15" x14ac:dyDescent="0.2">
      <c r="B232" s="189"/>
      <c r="C232" s="289" t="s">
        <v>1494</v>
      </c>
      <c r="D232" s="303">
        <v>2169</v>
      </c>
      <c r="E232" s="304">
        <v>9.449745131355379E-2</v>
      </c>
      <c r="F232" s="305">
        <v>62661198.300000027</v>
      </c>
      <c r="G232" s="304">
        <v>8.5576032387936887E-2</v>
      </c>
      <c r="H232" s="191"/>
    </row>
    <row r="233" spans="2:8" ht="15" x14ac:dyDescent="0.2">
      <c r="B233" s="189"/>
      <c r="C233" s="289" t="s">
        <v>1495</v>
      </c>
      <c r="D233" s="303">
        <v>1454</v>
      </c>
      <c r="E233" s="304">
        <v>6.3346839193133789E-2</v>
      </c>
      <c r="F233" s="305">
        <v>40313182.270000048</v>
      </c>
      <c r="G233" s="304">
        <v>5.5055477475577187E-2</v>
      </c>
      <c r="H233" s="191"/>
    </row>
    <row r="234" spans="2:8" ht="15" x14ac:dyDescent="0.2">
      <c r="B234" s="189"/>
      <c r="C234" s="289" t="s">
        <v>1496</v>
      </c>
      <c r="D234" s="303">
        <v>627</v>
      </c>
      <c r="E234" s="304">
        <v>2.7316690628675991E-2</v>
      </c>
      <c r="F234" s="305">
        <v>14974211.399999997</v>
      </c>
      <c r="G234" s="304">
        <v>2.0450193014425848E-2</v>
      </c>
      <c r="H234" s="191"/>
    </row>
    <row r="235" spans="2:8" ht="15" x14ac:dyDescent="0.2">
      <c r="B235" s="189"/>
      <c r="C235" s="289" t="s">
        <v>1497</v>
      </c>
      <c r="D235" s="303"/>
      <c r="E235" s="304">
        <v>0</v>
      </c>
      <c r="F235" s="305"/>
      <c r="G235" s="304">
        <v>0</v>
      </c>
      <c r="H235" s="191"/>
    </row>
    <row r="236" spans="2:8" ht="15.75" x14ac:dyDescent="0.25">
      <c r="B236" s="189"/>
      <c r="C236" s="273"/>
      <c r="D236" s="286">
        <v>22953</v>
      </c>
      <c r="E236" s="275">
        <v>1</v>
      </c>
      <c r="F236" s="274">
        <v>732228365.2499994</v>
      </c>
      <c r="G236" s="275">
        <v>1</v>
      </c>
      <c r="H236" s="191"/>
    </row>
    <row r="237" spans="2:8" ht="15" x14ac:dyDescent="0.2">
      <c r="B237" s="189"/>
      <c r="C237" s="250"/>
      <c r="D237" s="250"/>
      <c r="E237" s="250"/>
      <c r="F237" s="250"/>
      <c r="G237" s="250"/>
      <c r="H237" s="191"/>
    </row>
    <row r="238" spans="2:8" ht="15.75" x14ac:dyDescent="0.25">
      <c r="B238" s="189"/>
      <c r="C238" s="301" t="s">
        <v>1498</v>
      </c>
      <c r="D238" s="250"/>
      <c r="E238" s="250"/>
      <c r="F238" s="250"/>
      <c r="G238" s="250"/>
      <c r="H238" s="191"/>
    </row>
    <row r="239" spans="2:8" ht="15" x14ac:dyDescent="0.2">
      <c r="B239" s="189"/>
      <c r="C239" s="250"/>
      <c r="D239" s="250"/>
      <c r="E239" s="250"/>
      <c r="F239" s="250"/>
      <c r="G239" s="250"/>
      <c r="H239" s="191"/>
    </row>
    <row r="240" spans="2:8" ht="15.75" x14ac:dyDescent="0.25">
      <c r="B240" s="189"/>
      <c r="C240" s="268" t="s">
        <v>1499</v>
      </c>
      <c r="D240" s="269" t="s">
        <v>698</v>
      </c>
      <c r="E240" s="268" t="s">
        <v>1416</v>
      </c>
      <c r="F240" s="268" t="s">
        <v>1417</v>
      </c>
      <c r="G240" s="268" t="s">
        <v>1416</v>
      </c>
      <c r="H240" s="191"/>
    </row>
    <row r="241" spans="2:8" ht="15" x14ac:dyDescent="0.2">
      <c r="B241" s="189"/>
      <c r="C241" s="300" t="s">
        <v>1500</v>
      </c>
      <c r="D241" s="271">
        <v>15947</v>
      </c>
      <c r="E241" s="281">
        <v>0.694767568509563</v>
      </c>
      <c r="F241" s="266">
        <v>488460594.26999831</v>
      </c>
      <c r="G241" s="281">
        <v>0.66708777951155629</v>
      </c>
      <c r="H241" s="191"/>
    </row>
    <row r="242" spans="2:8" ht="15" x14ac:dyDescent="0.2">
      <c r="B242" s="189"/>
      <c r="C242" s="300" t="s">
        <v>1501</v>
      </c>
      <c r="D242" s="271">
        <v>7006</v>
      </c>
      <c r="E242" s="281">
        <v>0.305232431490437</v>
      </c>
      <c r="F242" s="266">
        <v>243767770.9800002</v>
      </c>
      <c r="G242" s="281">
        <v>0.33291222048844366</v>
      </c>
      <c r="H242" s="191"/>
    </row>
    <row r="243" spans="2:8" ht="15" x14ac:dyDescent="0.2">
      <c r="B243" s="189"/>
      <c r="C243" s="300" t="s">
        <v>108</v>
      </c>
      <c r="D243" s="271"/>
      <c r="E243" s="281">
        <v>0</v>
      </c>
      <c r="F243" s="266"/>
      <c r="G243" s="281">
        <v>0</v>
      </c>
      <c r="H243" s="191"/>
    </row>
    <row r="244" spans="2:8" ht="15.75" x14ac:dyDescent="0.25">
      <c r="B244" s="189"/>
      <c r="C244" s="273"/>
      <c r="D244" s="286">
        <v>22953</v>
      </c>
      <c r="E244" s="275">
        <v>1</v>
      </c>
      <c r="F244" s="274">
        <v>732228365.24999857</v>
      </c>
      <c r="G244" s="275">
        <v>1</v>
      </c>
      <c r="H244" s="191"/>
    </row>
    <row r="245" spans="2:8" x14ac:dyDescent="0.2">
      <c r="B245" s="189"/>
      <c r="C245" s="190"/>
      <c r="D245" s="190"/>
      <c r="E245" s="190"/>
      <c r="F245" s="190"/>
      <c r="G245" s="190"/>
      <c r="H245" s="191"/>
    </row>
    <row r="246" spans="2:8" s="309" customFormat="1" ht="15.75" customHeight="1" x14ac:dyDescent="0.25">
      <c r="B246" s="306"/>
      <c r="C246" s="301" t="s">
        <v>1502</v>
      </c>
      <c r="D246" s="250"/>
      <c r="E246" s="266"/>
      <c r="F246" s="296"/>
      <c r="G246" s="307"/>
      <c r="H246" s="308"/>
    </row>
    <row r="247" spans="2:8" s="309" customFormat="1" ht="15" customHeight="1" x14ac:dyDescent="0.2">
      <c r="B247" s="306"/>
      <c r="C247" s="250"/>
      <c r="D247" s="250"/>
      <c r="E247" s="250"/>
      <c r="F247" s="250"/>
      <c r="G247" s="250"/>
      <c r="H247" s="308"/>
    </row>
    <row r="248" spans="2:8" s="309" customFormat="1" ht="15.75" customHeight="1" x14ac:dyDescent="0.25">
      <c r="B248" s="306"/>
      <c r="C248" s="268" t="s">
        <v>1503</v>
      </c>
      <c r="D248" s="269" t="s">
        <v>698</v>
      </c>
      <c r="E248" s="268" t="s">
        <v>1416</v>
      </c>
      <c r="F248" s="268" t="s">
        <v>1417</v>
      </c>
      <c r="G248" s="268" t="s">
        <v>1416</v>
      </c>
      <c r="H248" s="308"/>
    </row>
    <row r="249" spans="2:8" s="309" customFormat="1" ht="15" x14ac:dyDescent="0.2">
      <c r="B249" s="306"/>
      <c r="C249" s="302" t="s">
        <v>1504</v>
      </c>
      <c r="D249" s="271">
        <v>22656</v>
      </c>
      <c r="E249" s="281">
        <v>0.98706051496536396</v>
      </c>
      <c r="F249" s="266">
        <v>722964944.74000347</v>
      </c>
      <c r="G249" s="281">
        <v>0.98734900073580567</v>
      </c>
      <c r="H249" s="308"/>
    </row>
    <row r="250" spans="2:8" s="309" customFormat="1" ht="15" x14ac:dyDescent="0.2">
      <c r="B250" s="306"/>
      <c r="C250" s="289" t="s">
        <v>1505</v>
      </c>
      <c r="D250" s="271">
        <v>292</v>
      </c>
      <c r="E250" s="281">
        <v>1.272164858624145E-2</v>
      </c>
      <c r="F250" s="266">
        <v>9112918.3800000008</v>
      </c>
      <c r="G250" s="281">
        <v>1.2445459384639644E-2</v>
      </c>
      <c r="H250" s="308"/>
    </row>
    <row r="251" spans="2:8" s="309" customFormat="1" ht="15" x14ac:dyDescent="0.2">
      <c r="B251" s="306"/>
      <c r="C251" s="289" t="s">
        <v>1506</v>
      </c>
      <c r="D251" s="271">
        <v>4</v>
      </c>
      <c r="E251" s="281">
        <v>1.7426915871563629E-4</v>
      </c>
      <c r="F251" s="266">
        <v>101436.27</v>
      </c>
      <c r="G251" s="281">
        <v>1.3853092124526862E-4</v>
      </c>
      <c r="H251" s="308"/>
    </row>
    <row r="252" spans="2:8" s="309" customFormat="1" ht="15" x14ac:dyDescent="0.2">
      <c r="B252" s="306"/>
      <c r="C252" s="289" t="s">
        <v>1507</v>
      </c>
      <c r="D252" s="271">
        <v>1</v>
      </c>
      <c r="E252" s="281">
        <v>4.3567289678909073E-5</v>
      </c>
      <c r="F252" s="266">
        <v>49065.86</v>
      </c>
      <c r="G252" s="281">
        <v>6.7008958309403287E-5</v>
      </c>
      <c r="H252" s="308"/>
    </row>
    <row r="253" spans="2:8" s="309" customFormat="1" ht="15.75" customHeight="1" x14ac:dyDescent="0.25">
      <c r="B253" s="306"/>
      <c r="C253" s="273"/>
      <c r="D253" s="286">
        <v>22953</v>
      </c>
      <c r="E253" s="275">
        <v>1</v>
      </c>
      <c r="F253" s="274">
        <v>732228365.25000346</v>
      </c>
      <c r="G253" s="275">
        <v>0.99999999999999989</v>
      </c>
      <c r="H253" s="308"/>
    </row>
    <row r="254" spans="2:8" ht="15" customHeight="1" x14ac:dyDescent="0.2">
      <c r="B254" s="189"/>
      <c r="C254" s="250"/>
      <c r="D254" s="250"/>
      <c r="E254" s="250"/>
      <c r="F254" s="250"/>
      <c r="G254" s="250"/>
      <c r="H254" s="191"/>
    </row>
    <row r="255" spans="2:8" ht="13.5" thickBot="1" x14ac:dyDescent="0.25">
      <c r="B255" s="310"/>
      <c r="C255" s="311"/>
      <c r="D255" s="311"/>
      <c r="E255" s="311"/>
      <c r="F255" s="311"/>
      <c r="G255" s="311"/>
      <c r="H255" s="312"/>
    </row>
  </sheetData>
  <mergeCells count="4">
    <mergeCell ref="F65:G65"/>
    <mergeCell ref="C78:G78"/>
    <mergeCell ref="C79:G79"/>
    <mergeCell ref="C80:G80"/>
  </mergeCells>
  <pageMargins left="0.7" right="0.7" top="0.75" bottom="0.75" header="0.3" footer="0.3"/>
  <pageSetup paperSize="9" orientation="portrait" horizontalDpi="4294967294" verticalDpi="4294967294"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243386"/>
  </sheetPr>
  <dimension ref="A1:N112"/>
  <sheetViews>
    <sheetView zoomScale="80" zoomScaleNormal="80" workbookViewId="0">
      <selection sqref="A1:B1"/>
    </sheetView>
  </sheetViews>
  <sheetFormatPr defaultColWidth="8.85546875" defaultRowHeight="15" outlineLevelRow="1" x14ac:dyDescent="0.25"/>
  <cols>
    <col min="1" max="1" width="13.28515625" style="41" customWidth="1"/>
    <col min="2" max="2" width="60.5703125" style="41" bestFit="1" customWidth="1"/>
    <col min="3" max="7" width="41" style="41" customWidth="1"/>
    <col min="8" max="8" width="7.28515625" style="41" customWidth="1"/>
    <col min="9" max="9" width="92" style="41" customWidth="1"/>
    <col min="10" max="11" width="47.7109375" style="41" customWidth="1"/>
    <col min="12" max="12" width="7.28515625" style="41" customWidth="1"/>
    <col min="13" max="13" width="25.7109375" style="41" customWidth="1"/>
    <col min="14" max="14" width="25.7109375" style="39" customWidth="1"/>
    <col min="15" max="16384" width="8.85546875" style="70"/>
  </cols>
  <sheetData>
    <row r="1" spans="1:13" ht="45" customHeight="1" x14ac:dyDescent="0.25">
      <c r="A1" s="328" t="s">
        <v>1268</v>
      </c>
      <c r="B1" s="328"/>
    </row>
    <row r="2" spans="1:13" ht="31.5" x14ac:dyDescent="0.25">
      <c r="A2" s="156" t="s">
        <v>1267</v>
      </c>
      <c r="B2" s="156"/>
      <c r="C2" s="39"/>
      <c r="D2" s="39"/>
      <c r="E2" s="39"/>
      <c r="F2" s="163" t="s">
        <v>1313</v>
      </c>
      <c r="G2" s="73"/>
      <c r="H2" s="39"/>
      <c r="I2" s="38"/>
      <c r="J2" s="39"/>
      <c r="K2" s="39"/>
      <c r="L2" s="39"/>
      <c r="M2" s="39"/>
    </row>
    <row r="3" spans="1:13" ht="15.75" thickBot="1" x14ac:dyDescent="0.3">
      <c r="A3" s="39"/>
      <c r="B3" s="40"/>
      <c r="C3" s="40"/>
      <c r="D3" s="39"/>
      <c r="E3" s="39"/>
      <c r="F3" s="39"/>
      <c r="G3" s="39"/>
      <c r="H3" s="39"/>
      <c r="L3" s="39"/>
      <c r="M3" s="39"/>
    </row>
    <row r="4" spans="1:13" ht="19.5" thickBot="1" x14ac:dyDescent="0.3">
      <c r="A4" s="42"/>
      <c r="B4" s="43" t="s">
        <v>35</v>
      </c>
      <c r="C4" s="44" t="s">
        <v>175</v>
      </c>
      <c r="D4" s="42"/>
      <c r="E4" s="42"/>
      <c r="F4" s="39"/>
      <c r="G4" s="39"/>
      <c r="H4" s="39"/>
      <c r="I4" s="52" t="s">
        <v>1260</v>
      </c>
      <c r="J4" s="92" t="s">
        <v>963</v>
      </c>
      <c r="L4" s="39"/>
      <c r="M4" s="39"/>
    </row>
    <row r="5" spans="1:13" ht="15.75" thickBot="1" x14ac:dyDescent="0.3">
      <c r="H5" s="39"/>
      <c r="I5" s="111" t="s">
        <v>965</v>
      </c>
      <c r="J5" s="41" t="s">
        <v>966</v>
      </c>
      <c r="L5" s="39"/>
      <c r="M5" s="39"/>
    </row>
    <row r="6" spans="1:13" ht="18.75" x14ac:dyDescent="0.25">
      <c r="A6" s="45"/>
      <c r="B6" s="46" t="s">
        <v>1169</v>
      </c>
      <c r="C6" s="45"/>
      <c r="E6" s="47"/>
      <c r="F6" s="47"/>
      <c r="G6" s="47"/>
      <c r="H6" s="39"/>
      <c r="I6" s="111" t="s">
        <v>968</v>
      </c>
      <c r="J6" s="41" t="s">
        <v>969</v>
      </c>
      <c r="L6" s="39"/>
      <c r="M6" s="39"/>
    </row>
    <row r="7" spans="1:13" x14ac:dyDescent="0.25">
      <c r="B7" s="49" t="s">
        <v>1266</v>
      </c>
      <c r="H7" s="39"/>
      <c r="I7" s="111" t="s">
        <v>971</v>
      </c>
      <c r="J7" s="41" t="s">
        <v>972</v>
      </c>
      <c r="L7" s="39"/>
      <c r="M7" s="39"/>
    </row>
    <row r="8" spans="1:13" x14ac:dyDescent="0.25">
      <c r="B8" s="49" t="s">
        <v>1182</v>
      </c>
      <c r="H8" s="39"/>
      <c r="I8" s="111" t="s">
        <v>1258</v>
      </c>
      <c r="J8" s="41" t="s">
        <v>1259</v>
      </c>
      <c r="L8" s="39"/>
      <c r="M8" s="39"/>
    </row>
    <row r="9" spans="1:13" ht="15.75" thickBot="1" x14ac:dyDescent="0.3">
      <c r="B9" s="50" t="s">
        <v>1204</v>
      </c>
      <c r="H9" s="39"/>
      <c r="L9" s="39"/>
      <c r="M9" s="39"/>
    </row>
    <row r="10" spans="1:13" x14ac:dyDescent="0.25">
      <c r="B10" s="51"/>
      <c r="H10" s="39"/>
      <c r="I10" s="112" t="s">
        <v>1262</v>
      </c>
      <c r="L10" s="39"/>
      <c r="M10" s="39"/>
    </row>
    <row r="11" spans="1:13" x14ac:dyDescent="0.25">
      <c r="B11" s="51"/>
      <c r="H11" s="39"/>
      <c r="I11" s="112" t="s">
        <v>1264</v>
      </c>
      <c r="L11" s="39"/>
      <c r="M11" s="39"/>
    </row>
    <row r="12" spans="1:13" ht="37.5" x14ac:dyDescent="0.25">
      <c r="A12" s="52" t="s">
        <v>44</v>
      </c>
      <c r="B12" s="52" t="s">
        <v>1250</v>
      </c>
      <c r="C12" s="53"/>
      <c r="D12" s="53"/>
      <c r="E12" s="53"/>
      <c r="F12" s="53"/>
      <c r="G12" s="53"/>
      <c r="H12" s="39"/>
      <c r="L12" s="39"/>
      <c r="M12" s="39"/>
    </row>
    <row r="13" spans="1:13" ht="15" customHeight="1" x14ac:dyDescent="0.25">
      <c r="A13" s="60"/>
      <c r="B13" s="61" t="s">
        <v>1181</v>
      </c>
      <c r="C13" s="60" t="s">
        <v>1249</v>
      </c>
      <c r="D13" s="60" t="s">
        <v>1261</v>
      </c>
      <c r="E13" s="62"/>
      <c r="F13" s="63"/>
      <c r="G13" s="63"/>
      <c r="H13" s="39"/>
      <c r="L13" s="39"/>
      <c r="M13" s="39"/>
    </row>
    <row r="14" spans="1:13" x14ac:dyDescent="0.25">
      <c r="A14" s="41" t="s">
        <v>1170</v>
      </c>
      <c r="B14" s="58" t="s">
        <v>1159</v>
      </c>
      <c r="C14" s="109"/>
      <c r="D14" s="109"/>
      <c r="E14" s="47"/>
      <c r="F14" s="47"/>
      <c r="G14" s="47"/>
      <c r="H14" s="39"/>
      <c r="L14" s="39"/>
      <c r="M14" s="39"/>
    </row>
    <row r="15" spans="1:13" x14ac:dyDescent="0.25">
      <c r="A15" s="41" t="s">
        <v>1171</v>
      </c>
      <c r="B15" s="58" t="s">
        <v>443</v>
      </c>
      <c r="C15" s="41" t="s">
        <v>1338</v>
      </c>
      <c r="D15" s="41" t="s">
        <v>1515</v>
      </c>
      <c r="E15" s="47"/>
      <c r="F15" s="47"/>
      <c r="G15" s="47"/>
      <c r="H15" s="39"/>
      <c r="L15" s="39"/>
      <c r="M15" s="39"/>
    </row>
    <row r="16" spans="1:13" x14ac:dyDescent="0.25">
      <c r="A16" s="41" t="s">
        <v>1172</v>
      </c>
      <c r="B16" s="58" t="s">
        <v>1160</v>
      </c>
      <c r="E16" s="47"/>
      <c r="F16" s="47"/>
      <c r="G16" s="47"/>
      <c r="H16" s="39"/>
      <c r="L16" s="39"/>
      <c r="M16" s="39"/>
    </row>
    <row r="17" spans="1:13" x14ac:dyDescent="0.25">
      <c r="A17" s="41" t="s">
        <v>1173</v>
      </c>
      <c r="B17" s="58" t="s">
        <v>1161</v>
      </c>
      <c r="E17" s="47"/>
      <c r="F17" s="47"/>
      <c r="G17" s="47"/>
      <c r="H17" s="39"/>
      <c r="L17" s="39"/>
      <c r="M17" s="39"/>
    </row>
    <row r="18" spans="1:13" x14ac:dyDescent="0.25">
      <c r="A18" s="41" t="s">
        <v>1174</v>
      </c>
      <c r="B18" s="58" t="s">
        <v>1162</v>
      </c>
      <c r="C18" s="41" t="s">
        <v>1338</v>
      </c>
      <c r="D18" s="41" t="s">
        <v>1515</v>
      </c>
      <c r="E18" s="47"/>
      <c r="F18" s="47"/>
      <c r="G18" s="47"/>
      <c r="H18" s="39"/>
      <c r="L18" s="39"/>
      <c r="M18" s="39"/>
    </row>
    <row r="19" spans="1:13" x14ac:dyDescent="0.25">
      <c r="A19" s="41" t="s">
        <v>1175</v>
      </c>
      <c r="B19" s="58" t="s">
        <v>1163</v>
      </c>
      <c r="E19" s="47"/>
      <c r="F19" s="47"/>
      <c r="G19" s="47"/>
      <c r="H19" s="39"/>
      <c r="L19" s="39"/>
      <c r="M19" s="39"/>
    </row>
    <row r="20" spans="1:13" x14ac:dyDescent="0.25">
      <c r="A20" s="41" t="s">
        <v>1176</v>
      </c>
      <c r="B20" s="58" t="s">
        <v>1164</v>
      </c>
      <c r="C20" s="41" t="s">
        <v>1348</v>
      </c>
      <c r="E20" s="47"/>
      <c r="F20" s="47"/>
      <c r="G20" s="47"/>
      <c r="H20" s="39"/>
      <c r="L20" s="39"/>
      <c r="M20" s="39"/>
    </row>
    <row r="21" spans="1:13" x14ac:dyDescent="0.25">
      <c r="A21" s="41" t="s">
        <v>1177</v>
      </c>
      <c r="B21" s="58" t="s">
        <v>1165</v>
      </c>
      <c r="E21" s="47"/>
      <c r="F21" s="47"/>
      <c r="G21" s="47"/>
      <c r="H21" s="39"/>
      <c r="L21" s="39"/>
      <c r="M21" s="39"/>
    </row>
    <row r="22" spans="1:13" x14ac:dyDescent="0.25">
      <c r="A22" s="41" t="s">
        <v>1178</v>
      </c>
      <c r="B22" s="58" t="s">
        <v>1166</v>
      </c>
      <c r="E22" s="47"/>
      <c r="F22" s="47"/>
      <c r="G22" s="47"/>
      <c r="H22" s="39"/>
      <c r="L22" s="39"/>
      <c r="M22" s="39"/>
    </row>
    <row r="23" spans="1:13" x14ac:dyDescent="0.25">
      <c r="A23" s="41" t="s">
        <v>1179</v>
      </c>
      <c r="B23" s="58" t="s">
        <v>1245</v>
      </c>
      <c r="C23" s="41" t="s">
        <v>1346</v>
      </c>
      <c r="E23" s="47"/>
      <c r="F23" s="47"/>
      <c r="G23" s="47"/>
      <c r="H23" s="39"/>
      <c r="L23" s="39"/>
      <c r="M23" s="39"/>
    </row>
    <row r="24" spans="1:13" x14ac:dyDescent="0.25">
      <c r="A24" s="41" t="s">
        <v>1247</v>
      </c>
      <c r="B24" s="58" t="s">
        <v>1246</v>
      </c>
      <c r="C24" s="41" t="s">
        <v>1352</v>
      </c>
      <c r="E24" s="47"/>
      <c r="F24" s="47"/>
      <c r="G24" s="47"/>
      <c r="H24" s="39"/>
      <c r="L24" s="39"/>
      <c r="M24" s="39"/>
    </row>
    <row r="25" spans="1:13" outlineLevel="1" x14ac:dyDescent="0.25">
      <c r="A25" s="41" t="s">
        <v>1180</v>
      </c>
      <c r="B25" s="56"/>
      <c r="E25" s="47"/>
      <c r="F25" s="47"/>
      <c r="G25" s="47"/>
      <c r="H25" s="39"/>
      <c r="L25" s="39"/>
      <c r="M25" s="39"/>
    </row>
    <row r="26" spans="1:13" outlineLevel="1" x14ac:dyDescent="0.25">
      <c r="A26" s="41" t="s">
        <v>1183</v>
      </c>
      <c r="B26" s="56"/>
      <c r="E26" s="47"/>
      <c r="F26" s="47"/>
      <c r="G26" s="47"/>
      <c r="H26" s="39"/>
      <c r="L26" s="39"/>
      <c r="M26" s="39"/>
    </row>
    <row r="27" spans="1:13" outlineLevel="1" x14ac:dyDescent="0.25">
      <c r="A27" s="41" t="s">
        <v>1184</v>
      </c>
      <c r="B27" s="56"/>
      <c r="E27" s="47"/>
      <c r="F27" s="47"/>
      <c r="G27" s="47"/>
      <c r="H27" s="39"/>
      <c r="L27" s="39"/>
      <c r="M27" s="39"/>
    </row>
    <row r="28" spans="1:13" outlineLevel="1" x14ac:dyDescent="0.25">
      <c r="A28" s="41" t="s">
        <v>1185</v>
      </c>
      <c r="B28" s="56"/>
      <c r="E28" s="47"/>
      <c r="F28" s="47"/>
      <c r="G28" s="47"/>
      <c r="H28" s="39"/>
      <c r="L28" s="39"/>
      <c r="M28" s="39"/>
    </row>
    <row r="29" spans="1:13" outlineLevel="1" x14ac:dyDescent="0.25">
      <c r="A29" s="41" t="s">
        <v>1186</v>
      </c>
      <c r="B29" s="56"/>
      <c r="E29" s="47"/>
      <c r="F29" s="47"/>
      <c r="G29" s="47"/>
      <c r="H29" s="39"/>
      <c r="L29" s="39"/>
      <c r="M29" s="39"/>
    </row>
    <row r="30" spans="1:13" outlineLevel="1" x14ac:dyDescent="0.25">
      <c r="A30" s="41" t="s">
        <v>1187</v>
      </c>
      <c r="B30" s="56"/>
      <c r="E30" s="47"/>
      <c r="F30" s="47"/>
      <c r="G30" s="47"/>
      <c r="H30" s="39"/>
      <c r="L30" s="39"/>
      <c r="M30" s="39"/>
    </row>
    <row r="31" spans="1:13" outlineLevel="1" x14ac:dyDescent="0.25">
      <c r="A31" s="41" t="s">
        <v>1188</v>
      </c>
      <c r="B31" s="56"/>
      <c r="E31" s="47"/>
      <c r="F31" s="47"/>
      <c r="G31" s="47"/>
      <c r="H31" s="39"/>
      <c r="L31" s="39"/>
      <c r="M31" s="39"/>
    </row>
    <row r="32" spans="1:13" outlineLevel="1" x14ac:dyDescent="0.25">
      <c r="A32" s="41" t="s">
        <v>1189</v>
      </c>
      <c r="B32" s="56"/>
      <c r="E32" s="47"/>
      <c r="F32" s="47"/>
      <c r="G32" s="47"/>
      <c r="H32" s="39"/>
      <c r="L32" s="39"/>
      <c r="M32" s="39"/>
    </row>
    <row r="33" spans="1:13" ht="18.75" x14ac:dyDescent="0.25">
      <c r="A33" s="53"/>
      <c r="B33" s="52" t="s">
        <v>1182</v>
      </c>
      <c r="C33" s="53"/>
      <c r="D33" s="53"/>
      <c r="E33" s="53"/>
      <c r="F33" s="53"/>
      <c r="G33" s="53"/>
      <c r="H33" s="39"/>
      <c r="L33" s="39"/>
      <c r="M33" s="39"/>
    </row>
    <row r="34" spans="1:13" ht="15" customHeight="1" x14ac:dyDescent="0.25">
      <c r="A34" s="60"/>
      <c r="B34" s="61" t="s">
        <v>1167</v>
      </c>
      <c r="C34" s="60" t="s">
        <v>1257</v>
      </c>
      <c r="D34" s="60" t="s">
        <v>1261</v>
      </c>
      <c r="E34" s="60" t="s">
        <v>1168</v>
      </c>
      <c r="F34" s="63"/>
      <c r="G34" s="63"/>
      <c r="H34" s="39"/>
      <c r="L34" s="39"/>
      <c r="M34" s="39"/>
    </row>
    <row r="35" spans="1:13" x14ac:dyDescent="0.25">
      <c r="A35" s="41" t="s">
        <v>1205</v>
      </c>
      <c r="B35" s="109"/>
      <c r="C35" s="109"/>
      <c r="D35" s="109"/>
      <c r="E35" s="109"/>
      <c r="F35" s="110"/>
      <c r="G35" s="110"/>
      <c r="H35" s="39"/>
      <c r="L35" s="39"/>
      <c r="M35" s="39"/>
    </row>
    <row r="36" spans="1:13" x14ac:dyDescent="0.25">
      <c r="A36" s="41" t="s">
        <v>1206</v>
      </c>
      <c r="B36" s="58"/>
      <c r="H36" s="39"/>
      <c r="L36" s="39"/>
      <c r="M36" s="39"/>
    </row>
    <row r="37" spans="1:13" x14ac:dyDescent="0.25">
      <c r="A37" s="41" t="s">
        <v>1207</v>
      </c>
      <c r="B37" s="58"/>
      <c r="H37" s="39"/>
      <c r="L37" s="39"/>
      <c r="M37" s="39"/>
    </row>
    <row r="38" spans="1:13" x14ac:dyDescent="0.25">
      <c r="A38" s="41" t="s">
        <v>1208</v>
      </c>
      <c r="B38" s="58"/>
      <c r="H38" s="39"/>
      <c r="L38" s="39"/>
      <c r="M38" s="39"/>
    </row>
    <row r="39" spans="1:13" x14ac:dyDescent="0.25">
      <c r="A39" s="41" t="s">
        <v>1209</v>
      </c>
      <c r="B39" s="58"/>
      <c r="H39" s="39"/>
      <c r="L39" s="39"/>
      <c r="M39" s="39"/>
    </row>
    <row r="40" spans="1:13" x14ac:dyDescent="0.25">
      <c r="A40" s="41" t="s">
        <v>1210</v>
      </c>
      <c r="B40" s="58"/>
      <c r="H40" s="39"/>
      <c r="L40" s="39"/>
      <c r="M40" s="39"/>
    </row>
    <row r="41" spans="1:13" x14ac:dyDescent="0.25">
      <c r="A41" s="41" t="s">
        <v>1211</v>
      </c>
      <c r="B41" s="58"/>
      <c r="H41" s="39"/>
      <c r="L41" s="39"/>
      <c r="M41" s="39"/>
    </row>
    <row r="42" spans="1:13" x14ac:dyDescent="0.25">
      <c r="A42" s="41" t="s">
        <v>1212</v>
      </c>
      <c r="B42" s="58"/>
      <c r="H42" s="39"/>
      <c r="L42" s="39"/>
      <c r="M42" s="39"/>
    </row>
    <row r="43" spans="1:13" x14ac:dyDescent="0.25">
      <c r="A43" s="41" t="s">
        <v>1213</v>
      </c>
      <c r="B43" s="58"/>
      <c r="H43" s="39"/>
      <c r="L43" s="39"/>
      <c r="M43" s="39"/>
    </row>
    <row r="44" spans="1:13" x14ac:dyDescent="0.25">
      <c r="A44" s="41" t="s">
        <v>1214</v>
      </c>
      <c r="B44" s="58"/>
      <c r="H44" s="39"/>
      <c r="L44" s="39"/>
      <c r="M44" s="39"/>
    </row>
    <row r="45" spans="1:13" x14ac:dyDescent="0.25">
      <c r="A45" s="41" t="s">
        <v>1215</v>
      </c>
      <c r="B45" s="58"/>
      <c r="H45" s="39"/>
      <c r="L45" s="39"/>
      <c r="M45" s="39"/>
    </row>
    <row r="46" spans="1:13" x14ac:dyDescent="0.25">
      <c r="A46" s="41" t="s">
        <v>1216</v>
      </c>
      <c r="B46" s="58"/>
      <c r="H46" s="39"/>
      <c r="L46" s="39"/>
      <c r="M46" s="39"/>
    </row>
    <row r="47" spans="1:13" x14ac:dyDescent="0.25">
      <c r="A47" s="41" t="s">
        <v>1217</v>
      </c>
      <c r="B47" s="58"/>
      <c r="H47" s="39"/>
      <c r="L47" s="39"/>
      <c r="M47" s="39"/>
    </row>
    <row r="48" spans="1:13" x14ac:dyDescent="0.25">
      <c r="A48" s="41" t="s">
        <v>1218</v>
      </c>
      <c r="B48" s="58"/>
      <c r="H48" s="39"/>
      <c r="L48" s="39"/>
      <c r="M48" s="39"/>
    </row>
    <row r="49" spans="1:13" x14ac:dyDescent="0.25">
      <c r="A49" s="41" t="s">
        <v>1219</v>
      </c>
      <c r="B49" s="58"/>
      <c r="H49" s="39"/>
      <c r="L49" s="39"/>
      <c r="M49" s="39"/>
    </row>
    <row r="50" spans="1:13" x14ac:dyDescent="0.25">
      <c r="A50" s="41" t="s">
        <v>1220</v>
      </c>
      <c r="B50" s="58"/>
      <c r="H50" s="39"/>
      <c r="L50" s="39"/>
      <c r="M50" s="39"/>
    </row>
    <row r="51" spans="1:13" x14ac:dyDescent="0.25">
      <c r="A51" s="41" t="s">
        <v>1221</v>
      </c>
      <c r="B51" s="58"/>
      <c r="H51" s="39"/>
      <c r="L51" s="39"/>
      <c r="M51" s="39"/>
    </row>
    <row r="52" spans="1:13" x14ac:dyDescent="0.25">
      <c r="A52" s="41" t="s">
        <v>1222</v>
      </c>
      <c r="B52" s="58"/>
      <c r="H52" s="39"/>
      <c r="L52" s="39"/>
      <c r="M52" s="39"/>
    </row>
    <row r="53" spans="1:13" x14ac:dyDescent="0.25">
      <c r="A53" s="41" t="s">
        <v>1223</v>
      </c>
      <c r="B53" s="58"/>
      <c r="H53" s="39"/>
      <c r="L53" s="39"/>
      <c r="M53" s="39"/>
    </row>
    <row r="54" spans="1:13" x14ac:dyDescent="0.25">
      <c r="A54" s="41" t="s">
        <v>1224</v>
      </c>
      <c r="B54" s="58"/>
      <c r="H54" s="39"/>
      <c r="L54" s="39"/>
      <c r="M54" s="39"/>
    </row>
    <row r="55" spans="1:13" x14ac:dyDescent="0.25">
      <c r="A55" s="41" t="s">
        <v>1225</v>
      </c>
      <c r="B55" s="58"/>
      <c r="H55" s="39"/>
      <c r="L55" s="39"/>
      <c r="M55" s="39"/>
    </row>
    <row r="56" spans="1:13" x14ac:dyDescent="0.25">
      <c r="A56" s="41" t="s">
        <v>1226</v>
      </c>
      <c r="B56" s="58"/>
      <c r="H56" s="39"/>
      <c r="L56" s="39"/>
      <c r="M56" s="39"/>
    </row>
    <row r="57" spans="1:13" x14ac:dyDescent="0.25">
      <c r="A57" s="41" t="s">
        <v>1227</v>
      </c>
      <c r="B57" s="58"/>
      <c r="H57" s="39"/>
      <c r="L57" s="39"/>
      <c r="M57" s="39"/>
    </row>
    <row r="58" spans="1:13" x14ac:dyDescent="0.25">
      <c r="A58" s="41" t="s">
        <v>1228</v>
      </c>
      <c r="B58" s="58"/>
      <c r="H58" s="39"/>
      <c r="L58" s="39"/>
      <c r="M58" s="39"/>
    </row>
    <row r="59" spans="1:13" x14ac:dyDescent="0.25">
      <c r="A59" s="41" t="s">
        <v>1229</v>
      </c>
      <c r="B59" s="58"/>
      <c r="H59" s="39"/>
      <c r="L59" s="39"/>
      <c r="M59" s="39"/>
    </row>
    <row r="60" spans="1:13" outlineLevel="1" x14ac:dyDescent="0.25">
      <c r="A60" s="41" t="s">
        <v>1190</v>
      </c>
      <c r="B60" s="58"/>
      <c r="E60" s="58"/>
      <c r="F60" s="58"/>
      <c r="G60" s="58"/>
      <c r="H60" s="39"/>
      <c r="L60" s="39"/>
      <c r="M60" s="39"/>
    </row>
    <row r="61" spans="1:13" outlineLevel="1" x14ac:dyDescent="0.25">
      <c r="A61" s="41" t="s">
        <v>1191</v>
      </c>
      <c r="B61" s="58"/>
      <c r="E61" s="58"/>
      <c r="F61" s="58"/>
      <c r="G61" s="58"/>
      <c r="H61" s="39"/>
      <c r="L61" s="39"/>
      <c r="M61" s="39"/>
    </row>
    <row r="62" spans="1:13" outlineLevel="1" x14ac:dyDescent="0.25">
      <c r="A62" s="41" t="s">
        <v>1192</v>
      </c>
      <c r="B62" s="58"/>
      <c r="E62" s="58"/>
      <c r="F62" s="58"/>
      <c r="G62" s="58"/>
      <c r="H62" s="39"/>
      <c r="L62" s="39"/>
      <c r="M62" s="39"/>
    </row>
    <row r="63" spans="1:13" outlineLevel="1" x14ac:dyDescent="0.25">
      <c r="A63" s="41" t="s">
        <v>1193</v>
      </c>
      <c r="B63" s="58"/>
      <c r="E63" s="58"/>
      <c r="F63" s="58"/>
      <c r="G63" s="58"/>
      <c r="H63" s="39"/>
      <c r="L63" s="39"/>
      <c r="M63" s="39"/>
    </row>
    <row r="64" spans="1:13" outlineLevel="1" x14ac:dyDescent="0.25">
      <c r="A64" s="41" t="s">
        <v>1194</v>
      </c>
      <c r="B64" s="58"/>
      <c r="E64" s="58"/>
      <c r="F64" s="58"/>
      <c r="G64" s="58"/>
      <c r="H64" s="39"/>
      <c r="L64" s="39"/>
      <c r="M64" s="39"/>
    </row>
    <row r="65" spans="1:14" outlineLevel="1" x14ac:dyDescent="0.25">
      <c r="A65" s="41" t="s">
        <v>1195</v>
      </c>
      <c r="B65" s="58"/>
      <c r="E65" s="58"/>
      <c r="F65" s="58"/>
      <c r="G65" s="58"/>
      <c r="H65" s="39"/>
      <c r="L65" s="39"/>
      <c r="M65" s="39"/>
    </row>
    <row r="66" spans="1:14" outlineLevel="1" x14ac:dyDescent="0.25">
      <c r="A66" s="41" t="s">
        <v>1196</v>
      </c>
      <c r="B66" s="58"/>
      <c r="E66" s="58"/>
      <c r="F66" s="58"/>
      <c r="G66" s="58"/>
      <c r="H66" s="39"/>
      <c r="L66" s="39"/>
      <c r="M66" s="39"/>
    </row>
    <row r="67" spans="1:14" outlineLevel="1" x14ac:dyDescent="0.25">
      <c r="A67" s="41" t="s">
        <v>1197</v>
      </c>
      <c r="B67" s="58"/>
      <c r="E67" s="58"/>
      <c r="F67" s="58"/>
      <c r="G67" s="58"/>
      <c r="H67" s="39"/>
      <c r="L67" s="39"/>
      <c r="M67" s="39"/>
    </row>
    <row r="68" spans="1:14" outlineLevel="1" x14ac:dyDescent="0.25">
      <c r="A68" s="41" t="s">
        <v>1198</v>
      </c>
      <c r="B68" s="58"/>
      <c r="E68" s="58"/>
      <c r="F68" s="58"/>
      <c r="G68" s="58"/>
      <c r="H68" s="39"/>
      <c r="L68" s="39"/>
      <c r="M68" s="39"/>
    </row>
    <row r="69" spans="1:14" outlineLevel="1" x14ac:dyDescent="0.25">
      <c r="A69" s="41" t="s">
        <v>1199</v>
      </c>
      <c r="B69" s="58"/>
      <c r="E69" s="58"/>
      <c r="F69" s="58"/>
      <c r="G69" s="58"/>
      <c r="H69" s="39"/>
      <c r="L69" s="39"/>
      <c r="M69" s="39"/>
    </row>
    <row r="70" spans="1:14" outlineLevel="1" x14ac:dyDescent="0.25">
      <c r="A70" s="41" t="s">
        <v>1200</v>
      </c>
      <c r="B70" s="58"/>
      <c r="E70" s="58"/>
      <c r="F70" s="58"/>
      <c r="G70" s="58"/>
      <c r="H70" s="39"/>
      <c r="L70" s="39"/>
      <c r="M70" s="39"/>
    </row>
    <row r="71" spans="1:14" outlineLevel="1" x14ac:dyDescent="0.25">
      <c r="A71" s="41" t="s">
        <v>1201</v>
      </c>
      <c r="B71" s="58"/>
      <c r="E71" s="58"/>
      <c r="F71" s="58"/>
      <c r="G71" s="58"/>
      <c r="H71" s="39"/>
      <c r="L71" s="39"/>
      <c r="M71" s="39"/>
    </row>
    <row r="72" spans="1:14" outlineLevel="1" x14ac:dyDescent="0.25">
      <c r="A72" s="41" t="s">
        <v>1202</v>
      </c>
      <c r="B72" s="58"/>
      <c r="E72" s="58"/>
      <c r="F72" s="58"/>
      <c r="G72" s="58"/>
      <c r="H72" s="39"/>
      <c r="L72" s="39"/>
      <c r="M72" s="39"/>
    </row>
    <row r="73" spans="1:14" ht="37.5" x14ac:dyDescent="0.25">
      <c r="A73" s="53"/>
      <c r="B73" s="52" t="s">
        <v>1204</v>
      </c>
      <c r="C73" s="53"/>
      <c r="D73" s="53"/>
      <c r="E73" s="53"/>
      <c r="F73" s="53"/>
      <c r="G73" s="53"/>
      <c r="H73" s="39"/>
    </row>
    <row r="74" spans="1:14" ht="15" customHeight="1" x14ac:dyDescent="0.25">
      <c r="A74" s="60"/>
      <c r="B74" s="61" t="s">
        <v>925</v>
      </c>
      <c r="C74" s="60" t="s">
        <v>1265</v>
      </c>
      <c r="D74" s="60"/>
      <c r="E74" s="63"/>
      <c r="F74" s="63"/>
      <c r="G74" s="63"/>
      <c r="H74" s="70"/>
      <c r="I74" s="70"/>
      <c r="J74" s="70"/>
      <c r="K74" s="70"/>
      <c r="L74" s="70"/>
      <c r="M74" s="70"/>
      <c r="N74" s="70"/>
    </row>
    <row r="75" spans="1:14" x14ac:dyDescent="0.25">
      <c r="A75" s="41" t="s">
        <v>1230</v>
      </c>
      <c r="B75" s="41" t="s">
        <v>1248</v>
      </c>
      <c r="C75" s="315">
        <v>126.7150461015856</v>
      </c>
      <c r="H75" s="39"/>
    </row>
    <row r="76" spans="1:14" x14ac:dyDescent="0.25">
      <c r="A76" s="41" t="s">
        <v>1231</v>
      </c>
      <c r="B76" s="41" t="s">
        <v>1263</v>
      </c>
      <c r="C76" s="316">
        <v>165.47460626612263</v>
      </c>
      <c r="H76" s="39"/>
    </row>
    <row r="77" spans="1:14" outlineLevel="1" x14ac:dyDescent="0.25">
      <c r="A77" s="41" t="s">
        <v>1232</v>
      </c>
      <c r="H77" s="39"/>
    </row>
    <row r="78" spans="1:14" outlineLevel="1" x14ac:dyDescent="0.25">
      <c r="A78" s="41" t="s">
        <v>1233</v>
      </c>
      <c r="H78" s="39"/>
    </row>
    <row r="79" spans="1:14" outlineLevel="1" x14ac:dyDescent="0.25">
      <c r="A79" s="41" t="s">
        <v>1234</v>
      </c>
      <c r="H79" s="39"/>
    </row>
    <row r="80" spans="1:14" outlineLevel="1" x14ac:dyDescent="0.25">
      <c r="A80" s="41" t="s">
        <v>1235</v>
      </c>
      <c r="H80" s="39"/>
    </row>
    <row r="81" spans="1:8" x14ac:dyDescent="0.25">
      <c r="A81" s="60"/>
      <c r="B81" s="61" t="s">
        <v>1236</v>
      </c>
      <c r="C81" s="60" t="s">
        <v>525</v>
      </c>
      <c r="D81" s="60" t="s">
        <v>526</v>
      </c>
      <c r="E81" s="63" t="s">
        <v>926</v>
      </c>
      <c r="F81" s="63" t="s">
        <v>927</v>
      </c>
      <c r="G81" s="63" t="s">
        <v>1256</v>
      </c>
      <c r="H81" s="39"/>
    </row>
    <row r="82" spans="1:8" x14ac:dyDescent="0.25">
      <c r="A82" s="41" t="s">
        <v>1237</v>
      </c>
      <c r="B82" s="41" t="s">
        <v>1315</v>
      </c>
      <c r="C82" s="318">
        <v>7.1119500488375509E-2</v>
      </c>
      <c r="D82" s="318">
        <v>0</v>
      </c>
      <c r="E82" s="318">
        <v>0</v>
      </c>
      <c r="F82" s="318">
        <v>0</v>
      </c>
      <c r="G82" s="318">
        <f>C82</f>
        <v>7.1119500488375509E-2</v>
      </c>
      <c r="H82" s="39"/>
    </row>
    <row r="83" spans="1:8" x14ac:dyDescent="0.25">
      <c r="A83" s="41" t="s">
        <v>1238</v>
      </c>
      <c r="B83" s="41" t="s">
        <v>1253</v>
      </c>
      <c r="C83" s="317">
        <v>1.2445459384639644E-2</v>
      </c>
      <c r="D83" s="318">
        <v>0</v>
      </c>
      <c r="E83" s="318">
        <v>0</v>
      </c>
      <c r="F83" s="318">
        <v>0</v>
      </c>
      <c r="G83" s="318">
        <f t="shared" ref="G83:G86" si="0">C83</f>
        <v>1.2445459384639644E-2</v>
      </c>
      <c r="H83" s="39"/>
    </row>
    <row r="84" spans="1:8" x14ac:dyDescent="0.25">
      <c r="A84" s="41" t="s">
        <v>1239</v>
      </c>
      <c r="B84" s="41" t="s">
        <v>1251</v>
      </c>
      <c r="C84" s="318">
        <v>1.3853092124526862E-4</v>
      </c>
      <c r="D84" s="318">
        <v>0</v>
      </c>
      <c r="E84" s="318">
        <v>0</v>
      </c>
      <c r="F84" s="318">
        <v>0</v>
      </c>
      <c r="G84" s="318">
        <f t="shared" si="0"/>
        <v>1.3853092124526862E-4</v>
      </c>
      <c r="H84" s="39"/>
    </row>
    <row r="85" spans="1:8" x14ac:dyDescent="0.25">
      <c r="A85" s="41" t="s">
        <v>1240</v>
      </c>
      <c r="B85" s="41" t="s">
        <v>1252</v>
      </c>
      <c r="C85" s="318">
        <v>6.7008958309403287E-5</v>
      </c>
      <c r="D85" s="318">
        <v>0</v>
      </c>
      <c r="E85" s="318">
        <v>0</v>
      </c>
      <c r="F85" s="318">
        <v>0</v>
      </c>
      <c r="G85" s="318">
        <f t="shared" si="0"/>
        <v>6.7008958309403287E-5</v>
      </c>
      <c r="H85" s="39"/>
    </row>
    <row r="86" spans="1:8" x14ac:dyDescent="0.25">
      <c r="A86" s="41" t="s">
        <v>1255</v>
      </c>
      <c r="B86" s="41" t="s">
        <v>1254</v>
      </c>
      <c r="C86" s="318">
        <v>0</v>
      </c>
      <c r="D86" s="318">
        <v>0</v>
      </c>
      <c r="E86" s="318">
        <v>0</v>
      </c>
      <c r="F86" s="318">
        <v>0</v>
      </c>
      <c r="G86" s="318">
        <f t="shared" si="0"/>
        <v>0</v>
      </c>
      <c r="H86" s="39"/>
    </row>
    <row r="87" spans="1:8" outlineLevel="1" x14ac:dyDescent="0.25">
      <c r="A87" s="41" t="s">
        <v>1241</v>
      </c>
      <c r="H87" s="39"/>
    </row>
    <row r="88" spans="1:8" outlineLevel="1" x14ac:dyDescent="0.25">
      <c r="A88" s="41" t="s">
        <v>1242</v>
      </c>
      <c r="H88" s="39"/>
    </row>
    <row r="89" spans="1:8" outlineLevel="1" x14ac:dyDescent="0.25">
      <c r="A89" s="41" t="s">
        <v>1243</v>
      </c>
      <c r="H89" s="39"/>
    </row>
    <row r="90" spans="1:8" outlineLevel="1" x14ac:dyDescent="0.25">
      <c r="A90" s="41" t="s">
        <v>1244</v>
      </c>
      <c r="H90" s="39"/>
    </row>
    <row r="91" spans="1:8" x14ac:dyDescent="0.25">
      <c r="H91" s="39"/>
    </row>
    <row r="92" spans="1:8" x14ac:dyDescent="0.25">
      <c r="H92" s="39"/>
    </row>
    <row r="93" spans="1:8" x14ac:dyDescent="0.25">
      <c r="H93" s="39"/>
    </row>
    <row r="94" spans="1:8" x14ac:dyDescent="0.25">
      <c r="H94" s="39"/>
    </row>
    <row r="95" spans="1:8" x14ac:dyDescent="0.25">
      <c r="H95" s="39"/>
    </row>
    <row r="96" spans="1:8" x14ac:dyDescent="0.25">
      <c r="H96" s="39"/>
    </row>
    <row r="97" spans="8:8" x14ac:dyDescent="0.25">
      <c r="H97" s="39"/>
    </row>
    <row r="98" spans="8:8" x14ac:dyDescent="0.25">
      <c r="H98" s="39"/>
    </row>
    <row r="99" spans="8:8" x14ac:dyDescent="0.25">
      <c r="H99" s="39"/>
    </row>
    <row r="100" spans="8:8" x14ac:dyDescent="0.25">
      <c r="H100" s="39"/>
    </row>
    <row r="101" spans="8:8" x14ac:dyDescent="0.25">
      <c r="H101" s="39"/>
    </row>
    <row r="102" spans="8:8" x14ac:dyDescent="0.25">
      <c r="H102" s="39"/>
    </row>
    <row r="103" spans="8:8" x14ac:dyDescent="0.25">
      <c r="H103" s="39"/>
    </row>
    <row r="104" spans="8:8" x14ac:dyDescent="0.25">
      <c r="H104" s="39"/>
    </row>
    <row r="105" spans="8:8" x14ac:dyDescent="0.25">
      <c r="H105" s="39"/>
    </row>
    <row r="106" spans="8:8" x14ac:dyDescent="0.25">
      <c r="H106" s="39"/>
    </row>
    <row r="107" spans="8:8" x14ac:dyDescent="0.25">
      <c r="H107" s="39"/>
    </row>
    <row r="108" spans="8:8" x14ac:dyDescent="0.25">
      <c r="H108" s="39"/>
    </row>
    <row r="109" spans="8:8" x14ac:dyDescent="0.25">
      <c r="H109" s="39"/>
    </row>
    <row r="110" spans="8:8" x14ac:dyDescent="0.25">
      <c r="H110" s="39"/>
    </row>
    <row r="111" spans="8:8" x14ac:dyDescent="0.25">
      <c r="H111" s="39"/>
    </row>
    <row r="112" spans="8:8" x14ac:dyDescent="0.25">
      <c r="H112" s="39"/>
    </row>
  </sheetData>
  <sheetProtection algorithmName="SHA-512" hashValue="jv7zleCuwwtZpwBdbSnv+PCq1dyeH91BtdYn+LwyEiQwYyJm6JHb0stUxMOQ65ZjbEoDMwyreiCG3fazUnkIsg==" saltValue="TD/mHFLUHBTYNkGvQJCbtA==" spinCount="100000" sheet="1" formatCells="0" formatColumns="0" formatRows="0" insertHyperlinks="0" sort="0" autoFilter="0" pivotTables="0"/>
  <protectedRanges>
    <protectedRange sqref="C4 C14:D24 B36 B35 C35:E72 B37:B72 C75:C80 B77:B80 C82:G90 B87:B90" name="Optional ECBECAIs"/>
  </protectedRanges>
  <mergeCells count="1">
    <mergeCell ref="A1:B1"/>
  </mergeCells>
  <hyperlinks>
    <hyperlink ref="B8" location="'E. Optional ECB-ECAIs data'!B33" display="2.  Additional information on the swaps" xr:uid="{00000000-0004-0000-0800-000000000000}"/>
    <hyperlink ref="B7" location="'E. Optional ECB-ECAIs data'!B12" display="1. Additional information on the programme" xr:uid="{00000000-0004-0000-0800-000001000000}"/>
    <hyperlink ref="B9" location="'E. Optional ECB-ECAIs data'!B73" display="3.  Additional information on the asset distribution" xr:uid="{00000000-0004-0000-08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
  <sheetViews>
    <sheetView zoomScale="80" zoomScaleNormal="80" workbookViewId="0"/>
  </sheetViews>
  <sheetFormatPr defaultRowHeight="15" x14ac:dyDescent="0.25"/>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
  <sheetViews>
    <sheetView zoomScale="80" zoomScaleNormal="80"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A1B687CD6E1714199F6C71CF703709B" ma:contentTypeVersion="0" ma:contentTypeDescription="Create a new document." ma:contentTypeScope="" ma:versionID="464b095c719a6b6b481d17fd439aaa18">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0667891-91F5-486E-9E9F-A5051E6116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A2EACDC5-42BE-4C3E-ABC9-EE069BE68ED9}">
  <ds:schemaRefs>
    <ds:schemaRef ds:uri="http://schemas.microsoft.com/sharepoint/v3/contenttype/forms"/>
  </ds:schemaRefs>
</ds:datastoreItem>
</file>

<file path=customXml/itemProps3.xml><?xml version="1.0" encoding="utf-8"?>
<ds:datastoreItem xmlns:ds="http://schemas.openxmlformats.org/officeDocument/2006/customXml" ds:itemID="{CC24AEF9-30B9-4940-871A-1131E8C251AE}">
  <ds:schemaRefs>
    <ds:schemaRef ds:uri="http://schemas.microsoft.com/office/2006/documentManagement/types"/>
    <ds:schemaRef ds:uri="http://purl.org/dc/dcmitype/"/>
    <ds:schemaRef ds:uri="http://purl.org/dc/elements/1.1/"/>
    <ds:schemaRef ds:uri="http://purl.org/dc/terms/"/>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10</vt:i4>
      </vt:variant>
    </vt:vector>
  </HeadingPairs>
  <TitlesOfParts>
    <vt:vector size="20" baseType="lpstr">
      <vt:lpstr>Disclaimer</vt:lpstr>
      <vt:lpstr>Introduction</vt:lpstr>
      <vt:lpstr>Completion Instructions</vt:lpstr>
      <vt:lpstr>A. HTT General</vt:lpstr>
      <vt:lpstr>B1. HTT Mortgage Assets</vt:lpstr>
      <vt:lpstr>C. HTT Harmonised Glossary</vt:lpstr>
      <vt:lpstr>D. Investor Report</vt:lpstr>
      <vt:lpstr>E. Optional ECB-ECAIs data</vt:lpstr>
      <vt:lpstr>E.g. General</vt:lpstr>
      <vt:lpstr>E.g. Other</vt:lpstr>
      <vt:lpstr>Disclaimer!general_tc</vt:lpstr>
      <vt:lpstr>'A. HTT General'!Print_Area</vt:lpstr>
      <vt:lpstr>'B1. HTT Mortgage Assets'!Print_Area</vt:lpstr>
      <vt:lpstr>'C. HTT Harmonised Glossary'!Print_Area</vt:lpstr>
      <vt:lpstr>'Completion Instructions'!Print_Area</vt:lpstr>
      <vt:lpstr>Disclaimer!Print_Area</vt:lpstr>
      <vt:lpstr>'E. Optional ECB-ECAIs data'!Print_Area</vt:lpstr>
      <vt:lpstr>Introduction!Print_Area</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ΚΑΛΑΝΙΔΗΣ Θ. ΔΗΜΗΤΡΙΟΣ</cp:lastModifiedBy>
  <cp:lastPrinted>2016-05-20T08:25:54Z</cp:lastPrinted>
  <dcterms:created xsi:type="dcterms:W3CDTF">2016-04-21T08:07:20Z</dcterms:created>
  <dcterms:modified xsi:type="dcterms:W3CDTF">2020-02-13T10:38:07Z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0x010100FA1B687CD6E1714199F6C71CF703709B</vt:lpwstr>
  </property>
</Properties>
</file>