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activeTab="0"/>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<sst xmlns="http://schemas.openxmlformats.org/spreadsheetml/2006/main" count="2068" uniqueCount="1504">
  <si>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</si>
  <si>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</si>
  <si>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</si>
  <si>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</si>
  <si>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</si>
  <si>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</si>
  <si>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</si>
  <si>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</si>
  <si>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</si>
  <si>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</si>
  <si>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</si>
  <si>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</si>
  <si>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</si>
  <si>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</si>
  <si>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</si>
  <si>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</si>
  <si>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</si>
  <si>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</si>
  <si>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</si>
  <si>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</si>
  <si>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</si>
  <si>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</si>
  <si>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</si>
  <si>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</si>
  <si>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</si>
  <si>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</si>
  <si>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</si>
  <si>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</si>
  <si>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</si>
  <si>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</si>
  <si>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</si>
  <si>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</si>
  <si>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</si>
  <si>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</si>
  <si>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</si>
  <si>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</si>
  <si>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</si>
  <si>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</si>
  <si>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</si>
  <si>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</si>
  <si>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</si>
  <si>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</si>
  <si>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</si>
  <si>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</si>
  <si>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</si>
  <si>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</si>
  <si>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</si>
  <si>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</si>
  <si>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</si>
  <si>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</si>
  <si>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</si>
  <si>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</si>
  <si>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</si>
  <si>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</si>
  <si>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</si>
  <si>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</si>
  <si>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</si>
  <si>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</si>
  <si>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</si>
  <si>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</si>
  <si>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</si>
  <si>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</si>
  <si>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</si>
  <si>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</si>
  <si>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</si>
  <si>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</si>
  <si>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</si>
  <si>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</si>
  <si>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</si>
  <si>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</si>
  <si>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</si>
  <si>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</si>
  <si>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</si>
  <si>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</si>
  <si>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</si>
  <si>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</si>
  <si>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</si>
  <si>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</si>
  <si>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</si>
  <si>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</si>
  <si>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</si>
  <si>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</si>
  <si>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</si>
  <si>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</si>
  <si>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</si>
  <si>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</si>
  <si>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</si>
  <si>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</si>
  <si>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</si>
  <si>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</si>
  <si>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</si>
  <si>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</si>
  <si>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</si>
  <si>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</si>
  <si>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</si>
  <si>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</si>
  <si>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</si>
  <si>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</si>
  <si>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</si>
  <si>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</si>
  <si>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</si>
  <si>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</si>
  <si>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</si>
  <si>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</si>
  <si>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</si>
  <si>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</si>
  <si>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</si>
  <si>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</si>
  <si>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</si>
  <si>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</si>
  <si>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</si>
  <si>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</si>
  <si>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</si>
  <si>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</si>
  <si>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</si>
  <si>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</si>
  <si>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</si>
  <si>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</si>
  <si>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</si>
  <si>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</si>
  <si>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</si>
  <si>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</si>
  <si>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</si>
  <si>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</si>
  <si>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</si>
  <si>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</si>
  <si>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</si>
  <si>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</si>
  <si>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</si>
  <si>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</si>
  <si>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</si>
  <si>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</si>
  <si>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</si>
  <si>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</si>
  <si>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</si>
  <si>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</si>
  <si>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</si>
  <si>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</si>
  <si>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</si>
  <si>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</si>
  <si>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</si>
  <si>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</si>
  <si>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</si>
  <si>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</si>
  <si>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</si>
  <si>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</si>
  <si>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</si>
  <si>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</si>
  <si>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</si>
  <si>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</si>
  <si>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</si>
  <si>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</si>
  <si>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</si>
  <si>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</si>
  <si>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</si>
  <si>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</si>
  <si>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</si>
  <si>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</si>
  <si>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</si>
  <si>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</si>
  <si>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</si>
  <si>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</si>
  <si>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</si>
  <si>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</si>
  <si>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</si>
  <si>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</si>
  <si>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</si>
  <si>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</si>
  <si>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</si>
  <si>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</si>
  <si>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</si>
  <si>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</si>
  <si>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</si>
  <si>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</si>
  <si>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</si>
  <si>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</si>
  <si>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</si>
  <si>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</si>
  <si>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</si>
  <si>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</si>
  <si>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</si>
  <si>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</si>
  <si>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</si>
  <si>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</si>
  <si>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</si>
  <si>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</si>
  <si>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</si>
  <si>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</si>
  <si>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</si>
  <si>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</si>
  <si>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</si>
  <si>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</si>
  <si>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</si>
  <si>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</si>
  <si>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</si>
  <si>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</si>
  <si>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</si>
  <si>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</si>
  <si>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</si>
  <si>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</si>
  <si>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</si>
  <si>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</si>
  <si>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</si>
  <si>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</si>
  <si>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</si>
  <si>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</si>
  <si>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</si>
  <si>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</si>
  <si>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</si>
  <si>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</si>
  <si>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</si>
  <si>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</si>
  <si>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</si>
  <si>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</si>
  <si>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</si>
  <si>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</si>
  <si>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</si>
  <si>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</si>
  <si>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</si>
  <si>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</si>
  <si>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</si>
  <si>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</si>
  <si>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</si>
  <si>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</si>
  <si>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</si>
  <si>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</si>
  <si>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</si>
  <si>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</si>
  <si>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</si>
  <si>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</si>
  <si>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</si>
  <si>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</si>
  <si>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</si>
  <si>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</si>
  <si>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</si>
  <si>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</si>
  <si>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</si>
  <si>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</si>
  <si>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</si>
  <si>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</si>
  <si>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</si>
  <si>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</si>
  <si>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</si>
  <si>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</si>
  <si>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</si>
  <si>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</si>
  <si>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</si>
  <si>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</si>
  <si>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</si>
  <si>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</si>
  <si>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</si>
  <si>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</si>
  <si>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</si>
  <si>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</si>
  <si>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</si>
  <si>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</si>
  <si>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</si>
  <si>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</si>
  <si>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</si>
  <si>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</si>
  <si>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</si>
  <si>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</si>
  <si>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</si>
  <si>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</si>
  <si>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</si>
  <si>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</si>
  <si>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</si>
  <si>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</si>
  <si>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</si>
  <si>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</si>
  <si>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</si>
  <si>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</si>
  <si>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</si>
  <si>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</si>
  <si>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</si>
  <si>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</si>
  <si>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</si>
  <si>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</si>
  <si>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</si>
  <si>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</si>
  <si>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</si>
  <si>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</si>
  <si>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</si>
  <si>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</si>
  <si>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</si>
  <si>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</si>
  <si>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</si>
  <si>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</si>
  <si>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</si>
  <si>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</si>
  <si>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</si>
  <si>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</si>
  <si>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</si>
  <si>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</si>
  <si>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</si>
  <si>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</si>
  <si>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</si>
  <si>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</si>
  <si>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</si>
  <si>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</si>
  <si>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</si>
  <si>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</si>
  <si>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</si>
  <si>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</si>
  <si>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</si>
  <si>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</si>
  <si>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</si>
  <si>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</si>
  <si>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</si>
  <si>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</si>
  <si>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</si>
  <si>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</si>
  <si>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</si>
  <si>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</si>
  <si>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</si>
  <si>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</si>
  <si>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</si>
  <si>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</si>
  <si>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</si>
  <si>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</si>
  <si>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</si>
  <si>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</si>
  <si>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</si>
  <si>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</si>
  <si>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</si>
  <si>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</si>
  <si>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</si>
  <si>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</si>
  <si>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</si>
  <si>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</si>
  <si>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</si>
  <si>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</si>
  <si>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</si>
  <si>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</si>
  <si>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</si>
  <si>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</si>
  <si>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</si>
  <si>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</si>
  <si>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</si>
  <si>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</si>
  <si>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</si>
  <si>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</si>
  <si>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</si>
  <si>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</si>
  <si>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</si>
  <si>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</si>
  <si>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</si>
  <si>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</si>
  <si>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</si>
  <si>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</si>
  <si>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</si>
  <si>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</si>
  <si>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</si>
  <si>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</si>
  <si>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</si>
  <si>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</si>
  <si>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</si>
  <si>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</si>
  <si>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</si>
  <si>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</si>
  <si>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</si>
  <si>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</si>
  <si>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</si>
  <si>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</si>
  <si>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</si>
  <si>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</si>
  <si>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</si>
  <si>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</si>
  <si>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</si>
  <si>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</si>
  <si>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</si>
  <si>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</si>
  <si>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</si>
  <si>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</si>
  <si>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</si>
  <si>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</si>
  <si>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</si>
  <si>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</si>
  <si>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</si>
  <si>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</si>
  <si>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</si>
  <si>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</si>
  <si>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</si>
  <si>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</si>
  <si>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</si>
  <si>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</si>
  <si>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</si>
  <si>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</si>
  <si>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</si>
  <si>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</si>
  <si>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</si>
  <si>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</si>
  <si>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</si>
  <si>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</si>
  <si>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</si>
  <si>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</si>
  <si>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</si>
  <si>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</si>
  <si>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</si>
  <si>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</si>
  <si>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</si>
  <si>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</si>
  <si>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</si>
  <si>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</si>
  <si>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</si>
  <si>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</si>
  <si>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</si>
  <si>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</si>
  <si>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</si>
  <si>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</si>
  <si>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</si>
  <si>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</si>
  <si>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</si>
  <si>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</si>
  <si>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</si>
  <si>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</si>
  <si>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</si>
  <si>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</si>
  <si>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</si>
  <si>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</si>
  <si>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</si>
  <si>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</si>
  <si>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</si>
  <si>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</si>
  <si>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</si>
  <si>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</si>
  <si>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</si>
  <si>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</si>
  <si>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</si>
  <si>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</si>
  <si>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</si>
  <si>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</si>
  <si>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</si>
  <si>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</si>
  <si>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</si>
  <si>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</si>
  <si>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</si>
  <si>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</si>
  <si>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</si>
  <si>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</si>
  <si>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</si>
  <si>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</si>
  <si>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</si>
  <si>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</si>
  <si>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</si>
  <si>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</si>
  <si>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</si>
  <si>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</si>
  <si>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</si>
  <si>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</si>
  <si>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</si>
  <si>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</si>
  <si>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</si>
  <si>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</si>
  <si>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</si>
  <si>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</si>
  <si>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</si>
  <si>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</si>
  <si>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</si>
  <si>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</si>
  <si>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</si>
  <si>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</si>
  <si>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</si>
  <si>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</si>
  <si>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</si>
  <si>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</si>
  <si>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</si>
  <si>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</si>
  <si>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</si>
  <si>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</si>
  <si>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</si>
  <si>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</si>
  <si>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</si>
  <si>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</si>
  <si>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</si>
  <si>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</si>
  <si>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</si>
  <si>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</si>
  <si>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</si>
  <si>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</si>
  <si>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</si>
  <si>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</si>
  <si>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</si>
  <si>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</si>
  <si>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</si>
  <si>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</si>
  <si>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</si>
  <si>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</si>
  <si>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</si>
  <si>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</si>
  <si>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</si>
  <si>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</si>
  <si>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</si>
  <si>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</si>
  <si>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</si>
  <si>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</si>
  <si>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</si>
  <si>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</si>
  <si>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</si>
  <si>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</si>
  <si>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</si>
  <si>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</si>
  <si>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</si>
  <si>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</si>
  <si>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</si>
  <si>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</si>
  <si>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</si>
  <si>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</si>
  <si>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</si>
  <si>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</si>
  <si>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</si>
  <si>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</si>
  <si>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</si>
  <si>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</si>
  <si>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</si>
  <si>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</si>
  <si>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</si>
  <si>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</si>
  <si>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</si>
  <si>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</si>
  <si>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</si>
  <si>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</si>
  <si>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</si>
  <si>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</si>
  <si>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</si>
  <si>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</si>
  <si>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</si>
  <si>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</si>
  <si>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</si>
  <si>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</si>
  <si>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</si>
  <si>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</si>
  <si>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</si>
  <si>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</si>
  <si>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</si>
  <si>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</si>
  <si>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</si>
  <si>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</si>
  <si>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</si>
  <si>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</si>
  <si>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</si>
  <si>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</si>
  <si>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</si>
  <si>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</si>
  <si>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</si>
  <si>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</si>
  <si>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</si>
  <si>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</si>
  <si>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</si>
  <si>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</si>
  <si>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</si>
  <si>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</si>
  <si>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</si>
  <si>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</si>
  <si>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</si>
  <si>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</si>
  <si>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</si>
  <si>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</si>
  <si>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</si>
  <si>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</si>
  <si>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</si>
  <si>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</si>
  <si>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</si>
  <si>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</si>
  <si>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</si>
  <si>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</si>
  <si>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</si>
  <si>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</si>
  <si>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</si>
  <si>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</si>
  <si>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</si>
  <si>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</si>
  <si>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</si>
  <si>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</si>
  <si>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</si>
  <si>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</si>
  <si>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</si>
  <si>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</si>
  <si>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</si>
  <si>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</si>
  <si>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</si>
  <si>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</si>
  <si>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</si>
  <si>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</si>
  <si>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</si>
  <si>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</si>
  <si>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</si>
  <si>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</si>
  <si>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</si>
  <si>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</si>
  <si>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</si>
  <si>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</si>
  <si>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</si>
  <si>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</si>
  <si>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</si>
  <si>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</si>
  <si>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</si>
  <si>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</si>
  <si>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</si>
  <si>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</si>
  <si>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</si>
  <si>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</si>
  <si>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</si>
  <si>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</si>
  <si>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</si>
  <si>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</si>
  <si>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</si>
  <si>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</si>
  <si>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</si>
  <si>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</si>
  <si>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</si>
  <si>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</si>
  <si>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</si>
  <si>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</si>
  <si>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</si>
  <si>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</si>
  <si>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</si>
  <si>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</si>
  <si>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</si>
  <si>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</si>
  <si>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</si>
  <si>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</si>
  <si>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</si>
  <si>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</si>
  <si>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</si>
  <si>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</si>
  <si>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</si>
  <si>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</si>
  <si>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</si>
  <si>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</si>
  <si>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</si>
  <si>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</si>
  <si>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</si>
  <si>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</si>
  <si>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</si>
  <si>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</si>
  <si>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</si>
  <si>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</si>
  <si>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</si>
  <si>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</si>
  <si>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</si>
  <si>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</si>
  <si>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</si>
  <si>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</si>
  <si>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</si>
  <si>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</si>
  <si>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</si>
  <si>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</si>
  <si>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</si>
  <si>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</si>
  <si>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</si>
  <si>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</si>
  <si>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</si>
  <si>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</si>
  <si>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</si>
  <si>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</si>
  <si>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</si>
  <si>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</si>
  <si>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</si>
  <si>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</si>
  <si>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</si>
  <si>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</si>
  <si>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</si>
  <si>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</si>
  <si>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</si>
  <si>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</si>
  <si>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</si>
  <si>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</si>
  <si>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</si>
  <si>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</si>
  <si>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</si>
  <si>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</si>
  <si>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</si>
  <si>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</si>
  <si>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</si>
  <si>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</si>
  <si>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</si>
  <si>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</si>
  <si>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</si>
  <si>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</si>
  <si>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</si>
  <si>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</si>
  <si>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</si>
  <si>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</si>
  <si>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</si>
  <si>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</si>
  <si>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</si>
  <si>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</si>
  <si>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</si>
  <si>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</si>
  <si>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</si>
  <si>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</si>
  <si>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</si>
  <si>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</si>
  <si>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</si>
  <si>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</si>
  <si>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</si>
  <si>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</si>
  <si>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</si>
  <si>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</si>
  <si>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</si>
  <si>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</si>
  <si>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</si>
  <si>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</si>
  <si>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</si>
  <si>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</si>
  <si>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</si>
  <si>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</si>
  <si>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</si>
  <si>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</si>
  <si>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</si>
  <si>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</si>
  <si>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</si>
  <si>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</si>
  <si>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</si>
  <si>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</si>
  <si>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</si>
  <si>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</si>
  <si>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</si>
  <si>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</si>
  <si>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</si>
  <si>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</si>
  <si>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</si>
  <si>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</si>
  <si>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</si>
  <si>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</si>
  <si>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</si>
  <si>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</si>
  <si>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</si>
  <si>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</si>
  <si>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</si>
  <si>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</si>
  <si>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</si>
  <si>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</si>
  <si>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</si>
  <si>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</si>
  <si>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</si>
  <si>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</si>
  <si>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</si>
  <si>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</si>
  <si>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</si>
  <si>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</si>
  <si>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</si>
  <si>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</si>
  <si>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</si>
  <si>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</si>
  <si>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</si>
  <si>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</si>
  <si>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</si>
  <si>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</si>
  <si>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</si>
  <si>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</si>
  <si>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</si>
  <si>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</si>
  <si>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</si>
  <si>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</si>
  <si>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</si>
  <si>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</si>
  <si>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</si>
  <si>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</si>
  <si>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</si>
  <si>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</si>
  <si>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</si>
  <si>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</si>
  <si>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</si>
  <si>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</si>
  <si>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</si>
  <si>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</si>
  <si>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</si>
  <si>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</si>
  <si>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</si>
  <si>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</si>
  <si>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</si>
  <si>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</si>
  <si>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</si>
  <si>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</si>
  <si>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</si>
  <si>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</si>
  <si>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</si>
  <si>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</si>
  <si>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</si>
  <si>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</si>
  <si>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</si>
  <si>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</si>
  <si>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</si>
  <si>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</si>
  <si>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</si>
  <si>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</si>
  <si>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</si>
  <si>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</si>
  <si>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</si>
  <si>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</si>
  <si>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</si>
  <si>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</si>
  <si>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</si>
  <si>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</si>
  <si>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</si>
  <si>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</si>
  <si>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</si>
  <si>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</si>
  <si>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</si>
  <si>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</si>
  <si>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</si>
  <si>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</si>
  <si>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</si>
  <si>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</si>
  <si>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</si>
  <si>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</si>
  <si>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</si>
  <si>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</si>
  <si>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</si>
  <si>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</si>
  <si>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</si>
  <si>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</si>
  <si>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</si>
  <si>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</si>
  <si>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</si>
  <si>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</si>
  <si>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</si>
  <si>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</si>
  <si>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</si>
  <si>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</si>
  <si>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</si>
  <si>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</si>
  <si>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</si>
  <si>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</si>
  <si>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</si>
  <si>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</si>
  <si>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</si>
  <si>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</si>
  <si>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</si>
  <si>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</si>
  <si>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</si>
  <si>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</si>
  <si>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</si>
  <si>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</si>
  <si>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</si>
  <si>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</si>
  <si>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</si>
  <si>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</si>
  <si>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</si>
  <si>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</si>
  <si>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</si>
  <si>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</si>
  <si>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</si>
  <si>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</si>
  <si>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</si>
  <si>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</si>
  <si>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</si>
  <si>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</si>
  <si>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</si>
  <si>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</si>
  <si>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</si>
  <si>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</si>
  <si>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</si>
  <si>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</si>
  <si>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</si>
  <si>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</si>
  <si>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</si>
  <si>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</si>
  <si>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</si>
  <si>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</si>
  <si>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</si>
  <si>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</si>
  <si>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</si>
  <si>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</si>
  <si>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</si>
  <si>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</si>
  <si>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</si>
  <si>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</si>
  <si>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</si>
  <si>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</si>
  <si>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</si>
  <si>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</si>
  <si>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</si>
  <si>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</si>
  <si>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</si>
  <si>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</si>
  <si>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</si>
  <si>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</si>
  <si>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</si>
  <si>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</si>
  <si>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</si>
  <si>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</si>
  <si>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</si>
  <si>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</si>
  <si>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</si>
  <si>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</si>
  <si>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</si>
  <si>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</si>
  <si>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</si>
  <si>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</si>
  <si>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</si>
  <si>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</si>
  <si>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</si>
  <si>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</si>
  <si>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</si>
  <si>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</si>
  <si>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</si>
  <si>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</si>
  <si>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</si>
  <si>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</si>
  <si>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</si>
  <si>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</si>
  <si>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</si>
  <si>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</si>
  <si>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</si>
  <si>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</si>
  <si>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</si>
  <si>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</si>
  <si>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</si>
  <si>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</si>
  <si>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</si>
  <si>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</si>
  <si>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</si>
  <si>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</si>
  <si>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</si>
  <si>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</si>
  <si>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</si>
  <si>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</si>
  <si>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</si>
  <si>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</si>
  <si>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</si>
  <si>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</si>
  <si>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</si>
  <si>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</si>
  <si>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</si>
  <si>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</si>
  <si>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</si>
  <si>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</si>
  <si>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</si>
  <si>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</si>
  <si>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</si>
  <si>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</si>
  <si>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</si>
  <si>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</si>
  <si>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</si>
  <si>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</si>
  <si>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</si>
  <si>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</si>
  <si>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</si>
  <si>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</si>
  <si>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</si>
  <si>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</si>
  <si>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</si>
  <si>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</si>
  <si>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</si>
  <si>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</si>
  <si>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</si>
  <si>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</si>
  <si>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</si>
  <si>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</si>
  <si>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</si>
  <si>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</si>
  <si>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</si>
  <si>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</si>
  <si>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</si>
  <si>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</si>
  <si>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</si>
  <si>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</si>
  <si>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</si>
  <si>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</si>
  <si>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</si>
  <si>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</si>
  <si>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</si>
  <si>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</si>
  <si>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</si>
  <si>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</si>
  <si>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</si>
  <si>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</si>
  <si>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</si>
  <si>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</si>
  <si>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</si>
  <si>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</si>
  <si>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</si>
  <si>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</si>
  <si>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</si>
  <si>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</si>
  <si>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</si>
  <si>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</si>
  <si>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</si>
  <si>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</si>
  <si>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</si>
  <si>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</si>
  <si>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</si>
  <si>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</si>
  <si>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</si>
  <si>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</si>
  <si>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</si>
  <si>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</si>
  <si>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</si>
  <si>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</si>
  <si>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</si>
  <si>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</si>
  <si>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</si>
  <si>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</si>
  <si>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</si>
  <si>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</si>
  <si>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</si>
  <si>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</si>
  <si>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</si>
  <si>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</si>
  <si>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</si>
  <si>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</si>
  <si>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</si>
  <si>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</si>
  <si>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</si>
  <si>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</si>
  <si>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</si>
  <si>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</si>
  <si>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</si>
  <si>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</si>
  <si>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</si>
  <si>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</si>
  <si>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</si>
  <si>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</si>
  <si>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</si>
  <si>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</si>
  <si>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</si>
  <si>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</si>
  <si>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</si>
  <si>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</si>
  <si>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</si>
  <si>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</si>
  <si>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</si>
  <si>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</si>
  <si>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</si>
  <si>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</si>
  <si>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</si>
  <si>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</si>
  <si>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</si>
  <si>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</si>
  <si>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</si>
  <si>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</si>
  <si>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</si>
  <si>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</si>
  <si>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</si>
  <si>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</si>
  <si>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</si>
  <si>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</si>
  <si>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</si>
  <si>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</si>
  <si>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</si>
  <si>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</si>
  <si>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</si>
  <si>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</si>
  <si>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</si>
  <si>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</si>
  <si>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</si>
  <si>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</si>
  <si>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</si>
  <si>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</si>
  <si>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</si>
  <si>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</si>
  <si>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</si>
  <si>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</si>
  <si>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</si>
  <si>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</si>
  <si>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</si>
  <si>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</si>
  <si>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</si>
  <si>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</si>
  <si>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</si>
  <si>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</si>
  <si>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</si>
  <si>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</si>
  <si>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</si>
  <si>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</si>
  <si>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</si>
  <si>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</si>
  <si>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</si>
  <si>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</si>
  <si>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</si>
  <si>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</si>
  <si>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</si>
  <si>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</si>
  <si>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</si>
  <si>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</si>
  <si>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</si>
  <si>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</si>
  <si>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</si>
  <si>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</si>
  <si>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</si>
  <si>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</si>
  <si>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</si>
  <si>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</si>
  <si>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</si>
  <si>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</si>
  <si>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</si>
  <si>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</si>
  <si>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</si>
  <si>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</si>
  <si>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</si>
  <si>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</si>
  <si>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</si>
  <si>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</si>
  <si>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</si>
  <si>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</si>
  <si>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</si>
  <si>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</si>
  <si>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</si>
  <si>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</si>
  <si>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</si>
  <si>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</si>
  <si>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</si>
  <si>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</si>
  <si>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</si>
  <si>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</si>
  <si>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</si>
  <si>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</si>
  <si>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</si>
  <si>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</si>
  <si>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</si>
  <si>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</si>
  <si>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</si>
  <si>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</si>
  <si>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</si>
  <si>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</si>
  <si>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</si>
  <si>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</si>
  <si>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</si>
  <si>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</si>
  <si>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</si>
  <si>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</si>
  <si>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</si>
  <si>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</si>
  <si>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</si>
  <si>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</si>
  <si>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</si>
  <si>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</si>
  <si>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</si>
  <si>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</si>
  <si>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</si>
  <si>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</si>
  <si>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</si>
  <si>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</si>
  <si>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</si>
  <si>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</si>
  <si>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</si>
  <si>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</si>
  <si>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</si>
  <si>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</si>
  <si>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</si>
  <si>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</si>
  <si>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</si>
  <si>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</si>
  <si>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</si>
  <si>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</si>
  <si>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</si>
  <si>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</si>
  <si>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</si>
  <si>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</si>
  <si>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</si>
  <si>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</si>
  <si>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</si>
  <si>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</si>
  <si>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</si>
  <si>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</si>
  <si>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</si>
  <si>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</si>
  <si>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</si>
  <si>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</si>
  <si>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</si>
  <si>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</si>
  <si>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</si>
  <si>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</si>
  <si>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</si>
  <si>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</si>
  <si>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</si>
  <si>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</si>
  <si>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</si>
  <si>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</si>
  <si>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</si>
  <si>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</si>
  <si>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</si>
  <si>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</si>
  <si>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</si>
  <si>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</si>
  <si>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</si>
  <si>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</si>
  <si>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</si>
  <si>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</si>
  <si>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</si>
  <si>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</si>
  <si>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</si>
  <si>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</si>
  <si>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</si>
  <si>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</si>
  <si>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</si>
  <si>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</si>
  <si>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</si>
  <si>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</si>
  <si>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</si>
  <si>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</si>
  <si>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</si>
  <si>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</si>
  <si>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</si>
  <si>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</si>
  <si>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</si>
  <si>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</si>
  <si>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</si>
  <si>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</si>
  <si>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</si>
  <si>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</si>
  <si>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</si>
  <si>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</si>
  <si>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</si>
  <si>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</si>
  <si>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</si>
  <si>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</si>
  <si>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</si>
  <si>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</si>
  <si>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</si>
  <si>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</si>
  <si>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</si>
  <si>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</si>
  <si>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</si>
  <si>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</si>
  <si>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</si>
  <si>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</si>
  <si>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</si>
  <si>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</si>
  <si>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</si>
  <si>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</si>
  <si>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</si>
  <si>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</si>
  <si>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</si>
  <si>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</si>
  <si>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</si>
  <si>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</si>
  <si>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</si>
  <si>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</si>
  <si>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</si>
  <si>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</si>
  <si>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</si>
  <si>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</si>
  <si>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</si>
  <si>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</si>
  <si>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</si>
  <si>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</si>
  <si>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</si>
  <si>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</si>
  <si>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</si>
  <si>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</si>
  <si>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</si>
  <si>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</si>
  <si>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</si>
  <si>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</si>
  <si>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</si>
  <si>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</si>
  <si>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</si>
  <si>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</si>
  <si>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</si>
  <si>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</si>
  <si>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</si>
  <si>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</si>
  <si>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</si>
  <si>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</si>
  <si>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</si>
  <si>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</si>
  <si>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</si>
  <si>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</si>
  <si>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</si>
  <si>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</si>
  <si>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</si>
  <si>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</si>
  <si>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</si>
  <si>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</si>
  <si>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</si>
  <si>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</si>
  <si>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</si>
  <si>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</si>
  <si>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</si>
  <si>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</si>
  <si>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</si>
  <si>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</si>
  <si>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</si>
  <si>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</si>
  <si>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</si>
  <si>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</si>
  <si>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</si>
  <si>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</si>
  <si>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</si>
  <si>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</si>
  <si>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</si>
  <si>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</si>
  <si>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</si>
  <si>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</si>
  <si>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</si>
  <si>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</si>
  <si>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</si>
  <si>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</si>
  <si>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</si>
  <si>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</si>
  <si>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</si>
  <si>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</si>
  <si>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</si>
  <si>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</si>
  <si>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</si>
  <si>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</si>
  <si>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</si>
  <si>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</si>
  <si>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</si>
  <si>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</si>
  <si>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</si>
  <si>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</si>
  <si>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</si>
  <si>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</si>
  <si>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</si>
  <si>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</si>
  <si>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</si>
  <si>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</si>
  <si>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</si>
  <si>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</si>
  <si>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</si>
  <si>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</si>
  <si>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</si>
  <si>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</si>
  <si>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</si>
  <si>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</si>
  <si>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</si>
  <si>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</si>
  <si>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</si>
  <si>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</si>
  <si>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</si>
  <si>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</si>
  <si>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</si>
  <si>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</si>
  <si>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</si>
  <si>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</si>
  <si>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</si>
  <si>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</si>
  <si>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</si>
  <si>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</si>
  <si>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</si>
  <si>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</si>
  <si>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</si>
  <si>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</si>
  <si>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</si>
  <si>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</si>
  <si>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</si>
  <si>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</si>
  <si>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</si>
  <si>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</si>
  <si>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</si>
  <si>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</si>
  <si>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</si>
  <si>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</si>
  <si>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</si>
  <si>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</si>
  <si>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</si>
  <si>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</si>
  <si>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</si>
  <si>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</si>
  <si>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</si>
  <si>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</si>
  <si>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</si>
  <si>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</si>
  <si>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</si>
  <si>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</si>
  <si>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</si>
  <si>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</si>
  <si>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</si>
  <si>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</si>
  <si>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</si>
  <si>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</si>
  <si>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</si>
  <si>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</si>
  <si>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</si>
  <si>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</si>
  <si>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</si>
  <si>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</si>
  <si>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</si>
  <si>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</si>
  <si>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</si>
  <si>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</si>
  <si>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</si>
  <si>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</si>
  <si>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</si>
  <si>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</si>
  <si>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</si>
  <si>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</si>
  <si>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</si>
  <si>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</si>
  <si>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</si>
  <si>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</si>
  <si>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</si>
  <si>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</si>
  <si>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</si>
  <si>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</si>
  <si>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</si>
  <si>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</si>
  <si>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</si>
  <si>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</si>
  <si>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</si>
  <si>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</si>
  <si>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</si>
  <si>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</si>
  <si>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</si>
  <si>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</si>
  <si>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</si>
  <si>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</si>
  <si>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</si>
  <si>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</si>
  <si>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</si>
  <si>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</si>
  <si>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</si>
  <si>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</si>
  <si>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</si>
  <si>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</si>
  <si>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</si>
  <si>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</si>
  <si>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</si>
  <si>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</si>
  <si>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</si>
  <si>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</si>
  <si>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</si>
  <si>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</si>
  <si>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</si>
  <si>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</si>
  <si>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</si>
  <si>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</si>
  <si>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</si>
  <si>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</si>
  <si>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</si>
  <si>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</si>
  <si>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</si>
  <si>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</si>
  <si>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</si>
  <si>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</si>
  <si>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</si>
  <si>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</si>
  <si>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</si>
  <si>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</si>
  <si>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</si>
  <si>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</si>
  <si>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</si>
  <si>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</si>
  <si>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</si>
  <si>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</si>
  <si>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</si>
  <si>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</si>
  <si>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</si>
  <si>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</si>
  <si>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</si>
  <si>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</si>
  <si>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</si>
  <si>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</si>
  <si>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</si>
  <si>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</si>
  <si>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</si>
  <si>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</si>
  <si>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</si>
  <si>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</si>
  <si>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</si>
  <si>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</si>
  <si>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</si>
  <si>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</si>
  <si>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</si>
  <si>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</si>
  <si>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</si>
  <si>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</si>
  <si>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</si>
  <si>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</si>
  <si>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</si>
  <si>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</si>
  <si>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</si>
  <si>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</si>
  <si>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</si>
  <si>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</si>
  <si>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</si>
  <si>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</si>
  <si>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</si>
  <si>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</si>
  <si>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</si>
  <si>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</si>
  <si>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</si>
  <si>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</si>
  <si>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</si>
  <si>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</si>
  <si>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</si>
  <si>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</si>
  <si>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</si>
  <si>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</si>
  <si>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</si>
  <si>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</si>
  <si>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</si>
  <si>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</si>
  <si>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</si>
  <si>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</si>
  <si>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</si>
  <si>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</si>
  <si>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</si>
  <si>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</si>
  <si>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</si>
  <si>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</si>
  <si>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</si>
  <si>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</si>
  <si>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</si>
  <si>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</si>
  <si>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</si>
  <si>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BB+  / Ba1</t>
  </si>
  <si>
    <t>Reporting Date: 15/04/2019</t>
  </si>
  <si>
    <t>Cut-off Date:  31/03/2019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</si>
</sst>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Tahoma"/>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 fontId="42" fillId="0" borderId="0" xfId="0" applyNumberFormat="1" applyFont="1" applyFill="1" applyBorder="1" applyAlignment="1" applyProtection="1">
      <alignment horizontal="center" vertical="center" wrapText="1"/>
      <protection/>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2" fontId="42" fillId="0" borderId="0" xfId="0" applyNumberFormat="1" applyFont="1" applyFill="1" applyBorder="1" applyAlignment="1">
      <alignment horizontal="center" vertical="center" wrapText="1"/>
    </xf>
    <xf numFmtId="166" fontId="42"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31/03/2019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9" t="s">
        <v>1306</v>
      </c>
      <c r="F6" s="299"/>
      <c r="G6" s="299"/>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1502</v>
      </c>
      <c r="G9" s="7"/>
      <c r="H9" s="7"/>
      <c r="I9" s="7"/>
      <c r="J9" s="8"/>
    </row>
    <row r="10" spans="2:10" ht="21">
      <c r="B10" s="6"/>
      <c r="C10" s="7"/>
      <c r="D10" s="7"/>
      <c r="E10" s="7"/>
      <c r="F10" s="12" t="s">
        <v>1503</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2" t="s">
        <v>15</v>
      </c>
      <c r="E24" s="303" t="s">
        <v>16</v>
      </c>
      <c r="F24" s="303"/>
      <c r="G24" s="303"/>
      <c r="H24" s="303"/>
      <c r="I24" s="7"/>
      <c r="J24" s="8"/>
    </row>
    <row r="25" spans="2:10" ht="15">
      <c r="B25" s="6"/>
      <c r="C25" s="7"/>
      <c r="D25" s="7"/>
      <c r="E25" s="15"/>
      <c r="F25" s="15"/>
      <c r="G25" s="15"/>
      <c r="H25" s="7"/>
      <c r="I25" s="7"/>
      <c r="J25" s="8"/>
    </row>
    <row r="26" spans="2:10" ht="15">
      <c r="B26" s="6"/>
      <c r="C26" s="7"/>
      <c r="D26" s="302" t="s">
        <v>17</v>
      </c>
      <c r="E26" s="303"/>
      <c r="F26" s="303"/>
      <c r="G26" s="303"/>
      <c r="H26" s="303"/>
      <c r="I26" s="7"/>
      <c r="J26" s="8"/>
    </row>
    <row r="27" spans="2:10" ht="15">
      <c r="B27" s="6"/>
      <c r="C27" s="7"/>
      <c r="D27" s="16"/>
      <c r="E27" s="16"/>
      <c r="F27" s="16"/>
      <c r="G27" s="16"/>
      <c r="H27" s="16"/>
      <c r="I27" s="7"/>
      <c r="J27" s="8"/>
    </row>
    <row r="28" spans="2:10" ht="15">
      <c r="B28" s="6"/>
      <c r="C28" s="7"/>
      <c r="D28" s="302" t="s">
        <v>18</v>
      </c>
      <c r="E28" s="303" t="s">
        <v>16</v>
      </c>
      <c r="F28" s="303"/>
      <c r="G28" s="303"/>
      <c r="H28" s="303"/>
      <c r="I28" s="7"/>
      <c r="J28" s="8"/>
    </row>
    <row r="29" spans="2:10" ht="15">
      <c r="B29" s="6"/>
      <c r="C29" s="7"/>
      <c r="D29" s="16"/>
      <c r="E29" s="16"/>
      <c r="F29" s="16"/>
      <c r="G29" s="16"/>
      <c r="H29" s="16"/>
      <c r="I29" s="7"/>
      <c r="J29" s="8"/>
    </row>
    <row r="30" spans="2:10" ht="15">
      <c r="B30" s="6"/>
      <c r="C30" s="7"/>
      <c r="D30" s="302" t="s">
        <v>19</v>
      </c>
      <c r="E30" s="303" t="s">
        <v>16</v>
      </c>
      <c r="F30" s="303"/>
      <c r="G30" s="303"/>
      <c r="H30" s="303"/>
      <c r="I30" s="7"/>
      <c r="J30" s="8"/>
    </row>
    <row r="31" spans="2:10" ht="15">
      <c r="B31" s="6"/>
      <c r="C31" s="7"/>
      <c r="D31" s="16"/>
      <c r="E31" s="16"/>
      <c r="F31" s="16"/>
      <c r="G31" s="16"/>
      <c r="H31" s="16"/>
      <c r="I31" s="7"/>
      <c r="J31" s="8"/>
    </row>
    <row r="32" spans="2:10" ht="15">
      <c r="B32" s="6"/>
      <c r="C32" s="7"/>
      <c r="D32" s="302" t="s">
        <v>20</v>
      </c>
      <c r="E32" s="303" t="s">
        <v>16</v>
      </c>
      <c r="F32" s="303"/>
      <c r="G32" s="303"/>
      <c r="H32" s="303"/>
      <c r="I32" s="7"/>
      <c r="J32" s="8"/>
    </row>
    <row r="33" spans="2:10" ht="15">
      <c r="B33" s="6"/>
      <c r="C33" s="7"/>
      <c r="D33" s="15"/>
      <c r="E33" s="15"/>
      <c r="F33" s="15"/>
      <c r="G33" s="15"/>
      <c r="H33" s="15"/>
      <c r="I33" s="7"/>
      <c r="J33" s="8"/>
    </row>
    <row r="34" spans="2:10" ht="15">
      <c r="B34" s="6"/>
      <c r="C34" s="7"/>
      <c r="D34" s="302" t="s">
        <v>21</v>
      </c>
      <c r="E34" s="303" t="s">
        <v>16</v>
      </c>
      <c r="F34" s="303"/>
      <c r="G34" s="303"/>
      <c r="H34" s="303"/>
      <c r="I34" s="7"/>
      <c r="J34" s="8"/>
    </row>
    <row r="35" spans="2:10" ht="15">
      <c r="B35" s="6"/>
      <c r="C35" s="7"/>
      <c r="D35" s="7"/>
      <c r="E35" s="7"/>
      <c r="F35" s="7"/>
      <c r="G35" s="7"/>
      <c r="H35" s="7"/>
      <c r="I35" s="7"/>
      <c r="J35" s="8"/>
    </row>
    <row r="36" spans="2:10" ht="15">
      <c r="B36" s="6"/>
      <c r="C36" s="7"/>
      <c r="D36" s="300" t="s">
        <v>22</v>
      </c>
      <c r="E36" s="301"/>
      <c r="F36" s="301"/>
      <c r="G36" s="301"/>
      <c r="H36" s="301"/>
      <c r="I36" s="7"/>
      <c r="J36" s="8"/>
    </row>
    <row r="37" spans="2:10" ht="15">
      <c r="B37" s="6"/>
      <c r="C37" s="7"/>
      <c r="D37" s="7"/>
      <c r="E37" s="7"/>
      <c r="F37" s="14"/>
      <c r="G37" s="7"/>
      <c r="H37" s="7"/>
      <c r="I37" s="7"/>
      <c r="J37" s="8"/>
    </row>
    <row r="38" spans="2:10" ht="15">
      <c r="B38" s="6"/>
      <c r="C38" s="7"/>
      <c r="D38" s="300" t="s">
        <v>1261</v>
      </c>
      <c r="E38" s="301"/>
      <c r="F38" s="301"/>
      <c r="G38" s="301"/>
      <c r="H38" s="301"/>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F169" sqref="F169"/>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43555</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681.16</v>
      </c>
      <c r="F38" s="41"/>
      <c r="H38" s="23"/>
      <c r="L38" s="23"/>
      <c r="M38" s="23"/>
    </row>
    <row r="39" spans="1:13" ht="15">
      <c r="A39" s="25" t="s">
        <v>65</v>
      </c>
      <c r="B39" s="41" t="s">
        <v>66</v>
      </c>
      <c r="C39" s="143">
        <v>500</v>
      </c>
      <c r="F39" s="41"/>
      <c r="H39" s="23"/>
      <c r="L39" s="23"/>
      <c r="M39" s="23"/>
    </row>
    <row r="40" spans="1:13" ht="15" outlineLevel="1">
      <c r="A40" s="25" t="s">
        <v>67</v>
      </c>
      <c r="B40" s="47" t="s">
        <v>68</v>
      </c>
      <c r="C40" s="25">
        <v>680.41</v>
      </c>
      <c r="F40" s="41"/>
      <c r="H40" s="23"/>
      <c r="L40" s="23"/>
      <c r="M40" s="23"/>
    </row>
    <row r="41" spans="1:13" ht="15" outlineLevel="1">
      <c r="A41" s="25" t="s">
        <v>69</v>
      </c>
      <c r="B41" s="47" t="s">
        <v>70</v>
      </c>
      <c r="C41" s="25">
        <v>551.69</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0.36232</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681.16</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681.16</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96">
        <v>7.256195088139923</v>
      </c>
      <c r="D66" s="296">
        <v>6.17506363836816</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3">
        <v>68.23196904310895</v>
      </c>
      <c r="D70" s="273">
        <v>73.00820687612665</v>
      </c>
      <c r="E70" s="21"/>
      <c r="F70" s="49">
        <f aca="true" t="shared" si="1" ref="F70:F76">IF($C$77=0,"",IF(C70="[for completion]","",C70/$C$77))</f>
        <v>0.10017084821105239</v>
      </c>
      <c r="G70" s="49">
        <f>IF($D$77=0,"",IF(D70="[Mark as ND1 if not relevant]","",D70/$D$77))</f>
        <v>0.10718280758582616</v>
      </c>
      <c r="H70" s="23"/>
      <c r="L70" s="23"/>
      <c r="M70" s="23"/>
    </row>
    <row r="71" spans="1:13" ht="15">
      <c r="A71" s="25" t="s">
        <v>114</v>
      </c>
      <c r="B71" s="135" t="s">
        <v>1283</v>
      </c>
      <c r="C71" s="273">
        <v>66.87188898158419</v>
      </c>
      <c r="D71" s="273">
        <v>71.55292121029527</v>
      </c>
      <c r="E71" s="21"/>
      <c r="F71" s="49">
        <f t="shared" si="1"/>
        <v>0.09817412474976993</v>
      </c>
      <c r="G71" s="49">
        <f aca="true" t="shared" si="2" ref="G71:G76">IF($D$77=0,"",IF(D71="[Mark as ND1 if not relevant]","",D71/$D$77))</f>
        <v>0.10504631348225407</v>
      </c>
      <c r="H71" s="23"/>
      <c r="L71" s="23"/>
      <c r="M71" s="23"/>
    </row>
    <row r="72" spans="1:13" ht="15">
      <c r="A72" s="25" t="s">
        <v>115</v>
      </c>
      <c r="B72" s="134" t="s">
        <v>1284</v>
      </c>
      <c r="C72" s="273">
        <v>64.15552945878888</v>
      </c>
      <c r="D72" s="273">
        <v>68.64641652090418</v>
      </c>
      <c r="E72" s="21"/>
      <c r="F72" s="49">
        <f t="shared" si="1"/>
        <v>0.09418625746027894</v>
      </c>
      <c r="G72" s="49">
        <f t="shared" si="2"/>
        <v>0.10077929548249856</v>
      </c>
      <c r="H72" s="23"/>
      <c r="L72" s="23"/>
      <c r="M72" s="23"/>
    </row>
    <row r="73" spans="1:13" ht="15">
      <c r="A73" s="25" t="s">
        <v>116</v>
      </c>
      <c r="B73" s="134" t="s">
        <v>1285</v>
      </c>
      <c r="C73" s="273">
        <v>57.83837534149045</v>
      </c>
      <c r="D73" s="273">
        <v>61.88706161539477</v>
      </c>
      <c r="E73" s="21"/>
      <c r="F73" s="49">
        <f t="shared" si="1"/>
        <v>0.08491209030543798</v>
      </c>
      <c r="G73" s="49">
        <f t="shared" si="2"/>
        <v>0.09085593662681861</v>
      </c>
      <c r="H73" s="23"/>
      <c r="L73" s="23"/>
      <c r="M73" s="23"/>
    </row>
    <row r="74" spans="1:13" ht="15">
      <c r="A74" s="25" t="s">
        <v>117</v>
      </c>
      <c r="B74" s="134" t="s">
        <v>1286</v>
      </c>
      <c r="C74" s="273">
        <v>52.33638499472928</v>
      </c>
      <c r="D74" s="273">
        <v>55.99993194436038</v>
      </c>
      <c r="E74" s="21"/>
      <c r="F74" s="49">
        <f t="shared" si="1"/>
        <v>0.07683465904244924</v>
      </c>
      <c r="G74" s="49">
        <f t="shared" si="2"/>
        <v>0.08221308517542074</v>
      </c>
      <c r="H74" s="23"/>
      <c r="L74" s="23"/>
      <c r="M74" s="23"/>
    </row>
    <row r="75" spans="1:13" ht="15">
      <c r="A75" s="25" t="s">
        <v>118</v>
      </c>
      <c r="B75" s="134" t="s">
        <v>1287</v>
      </c>
      <c r="C75" s="273">
        <v>193.27714294255728</v>
      </c>
      <c r="D75" s="273">
        <v>206.80654294853653</v>
      </c>
      <c r="E75" s="21"/>
      <c r="F75" s="49">
        <f t="shared" si="1"/>
        <v>0.28374874153393803</v>
      </c>
      <c r="G75" s="49">
        <f t="shared" si="2"/>
        <v>0.303611153441314</v>
      </c>
      <c r="H75" s="23"/>
      <c r="L75" s="23"/>
      <c r="M75" s="23"/>
    </row>
    <row r="76" spans="1:13" ht="15">
      <c r="A76" s="25" t="s">
        <v>119</v>
      </c>
      <c r="B76" s="134" t="s">
        <v>1288</v>
      </c>
      <c r="C76" s="273">
        <v>178.44465691774226</v>
      </c>
      <c r="D76" s="273">
        <v>143.2548665643835</v>
      </c>
      <c r="E76" s="21"/>
      <c r="F76" s="49">
        <f t="shared" si="1"/>
        <v>0.26197327869707365</v>
      </c>
      <c r="G76" s="49">
        <f t="shared" si="2"/>
        <v>0.2103114082058678</v>
      </c>
      <c r="H76" s="23"/>
      <c r="L76" s="23"/>
      <c r="M76" s="23"/>
    </row>
    <row r="77" spans="1:13" ht="15">
      <c r="A77" s="25" t="s">
        <v>120</v>
      </c>
      <c r="B77" s="57" t="s">
        <v>99</v>
      </c>
      <c r="C77" s="146">
        <f>SUM(C70:C76)</f>
        <v>681.1559476800012</v>
      </c>
      <c r="D77" s="146">
        <f>SUM(D70:D76)</f>
        <v>681.1559476800013</v>
      </c>
      <c r="E77" s="41"/>
      <c r="F77" s="51">
        <f>SUM(F70:F76)</f>
        <v>1</v>
      </c>
      <c r="G77" s="51">
        <f>SUM(G70:G76)</f>
        <v>0.9999999999999999</v>
      </c>
      <c r="H77" s="23"/>
      <c r="L77" s="23"/>
      <c r="M77" s="23"/>
    </row>
    <row r="78" spans="1:13" ht="15" outlineLevel="1">
      <c r="A78" s="25" t="s">
        <v>121</v>
      </c>
      <c r="B78" s="58" t="s">
        <v>122</v>
      </c>
      <c r="C78" s="146"/>
      <c r="D78" s="294"/>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4"/>
      <c r="E79" s="41"/>
      <c r="F79" s="49">
        <f aca="true" t="shared" si="4" ref="F79:F87">IF($C$77=0,"",IF(C79="[for completion]","",C79/$C$77))</f>
        <v>0</v>
      </c>
      <c r="G79" s="49">
        <f t="shared" si="3"/>
        <v>0</v>
      </c>
      <c r="H79" s="23"/>
      <c r="L79" s="23"/>
      <c r="M79" s="23"/>
    </row>
    <row r="80" spans="1:13" ht="15" outlineLevel="1">
      <c r="A80" s="25" t="s">
        <v>125</v>
      </c>
      <c r="B80" s="58" t="s">
        <v>126</v>
      </c>
      <c r="C80" s="146"/>
      <c r="D80" s="294"/>
      <c r="E80" s="41"/>
      <c r="F80" s="49">
        <f t="shared" si="4"/>
        <v>0</v>
      </c>
      <c r="G80" s="49">
        <f t="shared" si="3"/>
        <v>0</v>
      </c>
      <c r="H80" s="23"/>
      <c r="L80" s="23"/>
      <c r="M80" s="23"/>
    </row>
    <row r="81" spans="1:13" ht="15" outlineLevel="1">
      <c r="A81" s="25" t="s">
        <v>127</v>
      </c>
      <c r="B81" s="58" t="s">
        <v>128</v>
      </c>
      <c r="C81" s="146"/>
      <c r="D81" s="294"/>
      <c r="E81" s="41"/>
      <c r="F81" s="49">
        <f t="shared" si="4"/>
        <v>0</v>
      </c>
      <c r="G81" s="49">
        <f t="shared" si="3"/>
        <v>0</v>
      </c>
      <c r="H81" s="23"/>
      <c r="L81" s="23"/>
      <c r="M81" s="23"/>
    </row>
    <row r="82" spans="1:13" ht="15" outlineLevel="1">
      <c r="A82" s="25" t="s">
        <v>129</v>
      </c>
      <c r="B82" s="58" t="s">
        <v>130</v>
      </c>
      <c r="C82" s="146"/>
      <c r="D82" s="294"/>
      <c r="E82" s="41"/>
      <c r="F82" s="49">
        <f t="shared" si="4"/>
        <v>0</v>
      </c>
      <c r="G82" s="49">
        <f t="shared" si="3"/>
        <v>0</v>
      </c>
      <c r="H82" s="23"/>
      <c r="L82" s="23"/>
      <c r="M82" s="23"/>
    </row>
    <row r="83" spans="1:13" ht="15" outlineLevel="1">
      <c r="A83" s="25" t="s">
        <v>131</v>
      </c>
      <c r="B83" s="58"/>
      <c r="C83" s="48"/>
      <c r="D83" s="294"/>
      <c r="E83" s="41"/>
      <c r="F83" s="49"/>
      <c r="G83" s="49"/>
      <c r="H83" s="23"/>
      <c r="L83" s="23"/>
      <c r="M83" s="23"/>
    </row>
    <row r="84" spans="1:13" ht="15" outlineLevel="1">
      <c r="A84" s="25" t="s">
        <v>132</v>
      </c>
      <c r="B84" s="58"/>
      <c r="C84" s="48"/>
      <c r="D84" s="294"/>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4"/>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97">
        <v>3.8547945205479452</v>
      </c>
      <c r="D89" s="297">
        <v>4.854794520547945</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500</v>
      </c>
      <c r="D96" s="102">
        <v>0</v>
      </c>
      <c r="E96" s="21"/>
      <c r="F96" s="49">
        <f t="shared" si="5"/>
        <v>1</v>
      </c>
      <c r="G96" s="49">
        <f t="shared" si="6"/>
        <v>0</v>
      </c>
      <c r="H96" s="23"/>
      <c r="L96" s="23"/>
      <c r="M96" s="23"/>
    </row>
    <row r="97" spans="1:13" ht="15">
      <c r="A97" s="25" t="s">
        <v>145</v>
      </c>
      <c r="B97" s="135" t="s">
        <v>1286</v>
      </c>
      <c r="C97" s="102">
        <v>0</v>
      </c>
      <c r="D97" s="102">
        <v>500</v>
      </c>
      <c r="E97" s="21"/>
      <c r="F97" s="49">
        <f t="shared" si="5"/>
        <v>0</v>
      </c>
      <c r="G97" s="49">
        <f t="shared" si="6"/>
        <v>1</v>
      </c>
      <c r="H97" s="23"/>
      <c r="L97" s="23"/>
      <c r="M97" s="23"/>
    </row>
    <row r="98" spans="1:13" ht="15">
      <c r="A98" s="25" t="s">
        <v>146</v>
      </c>
      <c r="B98" s="135" t="s">
        <v>1287</v>
      </c>
      <c r="C98" s="102">
        <v>0</v>
      </c>
      <c r="D98" s="102">
        <v>0</v>
      </c>
      <c r="E98" s="21"/>
      <c r="F98" s="49">
        <f t="shared" si="5"/>
        <v>0</v>
      </c>
      <c r="G98" s="49">
        <f t="shared" si="6"/>
        <v>0</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681.16</v>
      </c>
      <c r="D112" s="143">
        <v>681.16</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98">
        <f>SUM(C112:C128)</f>
        <v>681.16</v>
      </c>
      <c r="D129" s="298">
        <f>SUM(D112:D128)</f>
        <v>681.16</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1478</v>
      </c>
      <c r="E231" s="41"/>
      <c r="H231" s="23"/>
      <c r="L231" s="23"/>
      <c r="M231" s="23"/>
    </row>
    <row r="232" spans="1:13" ht="15">
      <c r="A232" s="25" t="s">
        <v>317</v>
      </c>
      <c r="B232" s="64" t="s">
        <v>318</v>
      </c>
      <c r="C232" s="25" t="s">
        <v>1478</v>
      </c>
      <c r="E232" s="41"/>
      <c r="H232" s="23"/>
      <c r="L232" s="23"/>
      <c r="M232" s="23"/>
    </row>
    <row r="233" spans="1:13" ht="15">
      <c r="A233" s="25" t="s">
        <v>319</v>
      </c>
      <c r="B233" s="64" t="s">
        <v>320</v>
      </c>
      <c r="C233" s="25" t="s">
        <v>1478</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1499</v>
      </c>
      <c r="H321" s="23"/>
    </row>
    <row r="322" spans="1:8" ht="15" outlineLevel="1">
      <c r="A322" s="25" t="s">
        <v>424</v>
      </c>
      <c r="B322" s="39" t="s">
        <v>425</v>
      </c>
      <c r="C322" s="39" t="s">
        <v>1499</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F99" sqref="F99:F110"/>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681.16</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681.16</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6">
        <v>20427</v>
      </c>
      <c r="D28" s="102">
        <v>0</v>
      </c>
      <c r="F28" s="276">
        <f>C28</f>
        <v>20427</v>
      </c>
    </row>
    <row r="29" spans="1:6" ht="15" outlineLevel="1">
      <c r="A29" s="102" t="s">
        <v>508</v>
      </c>
      <c r="B29" s="121" t="s">
        <v>1493</v>
      </c>
      <c r="C29" s="276">
        <v>17661</v>
      </c>
      <c r="D29" s="102">
        <v>0</v>
      </c>
      <c r="F29" s="276">
        <f>C29</f>
        <v>17661</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7">
        <v>0.00921132185862916</v>
      </c>
      <c r="D36" s="137">
        <v>0</v>
      </c>
      <c r="F36" s="137">
        <v>0.00921132185862916</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1456</v>
      </c>
      <c r="C99" s="137">
        <v>0.07000538502961766</v>
      </c>
      <c r="D99" s="137">
        <v>0</v>
      </c>
      <c r="E99" s="137"/>
      <c r="F99" s="137">
        <v>0.07000538502961766</v>
      </c>
      <c r="G99" s="102"/>
    </row>
    <row r="100" spans="1:7" ht="15">
      <c r="A100" s="102" t="s">
        <v>611</v>
      </c>
      <c r="B100" s="123" t="s">
        <v>1457</v>
      </c>
      <c r="C100" s="137">
        <v>0.41704606648063836</v>
      </c>
      <c r="D100" s="137">
        <v>0</v>
      </c>
      <c r="E100" s="137"/>
      <c r="F100" s="137">
        <v>0.41704606648063836</v>
      </c>
      <c r="G100" s="102"/>
    </row>
    <row r="101" spans="1:7" ht="15">
      <c r="A101" s="102" t="s">
        <v>612</v>
      </c>
      <c r="B101" s="123" t="s">
        <v>1458</v>
      </c>
      <c r="C101" s="137">
        <v>0.04371664953248152</v>
      </c>
      <c r="D101" s="137">
        <v>0</v>
      </c>
      <c r="E101" s="137"/>
      <c r="F101" s="137">
        <v>0.04371664953248152</v>
      </c>
      <c r="G101" s="102"/>
    </row>
    <row r="102" spans="1:7" ht="15">
      <c r="A102" s="102" t="s">
        <v>613</v>
      </c>
      <c r="B102" s="123" t="s">
        <v>1459</v>
      </c>
      <c r="C102" s="137">
        <v>0.04430410730895384</v>
      </c>
      <c r="D102" s="137">
        <v>0</v>
      </c>
      <c r="E102" s="137"/>
      <c r="F102" s="137">
        <v>0.04430410730895384</v>
      </c>
      <c r="G102" s="102"/>
    </row>
    <row r="103" spans="1:7" ht="15">
      <c r="A103" s="102" t="s">
        <v>614</v>
      </c>
      <c r="B103" s="123" t="s">
        <v>1460</v>
      </c>
      <c r="C103" s="137">
        <v>0.021295344397121458</v>
      </c>
      <c r="D103" s="137">
        <v>0</v>
      </c>
      <c r="E103" s="137"/>
      <c r="F103" s="137">
        <v>0.021295344397121458</v>
      </c>
      <c r="G103" s="102"/>
    </row>
    <row r="104" spans="1:7" ht="15">
      <c r="A104" s="102" t="s">
        <v>615</v>
      </c>
      <c r="B104" s="123" t="s">
        <v>1461</v>
      </c>
      <c r="C104" s="137">
        <v>0.022421305135360062</v>
      </c>
      <c r="D104" s="137">
        <v>0</v>
      </c>
      <c r="E104" s="137"/>
      <c r="F104" s="137">
        <v>0.022421305135360062</v>
      </c>
      <c r="G104" s="102"/>
    </row>
    <row r="105" spans="1:7" ht="15">
      <c r="A105" s="102" t="s">
        <v>616</v>
      </c>
      <c r="B105" s="123" t="s">
        <v>1462</v>
      </c>
      <c r="C105" s="137">
        <v>0.10246242717971313</v>
      </c>
      <c r="D105" s="137">
        <v>0</v>
      </c>
      <c r="E105" s="137"/>
      <c r="F105" s="137">
        <v>0.10246242717971313</v>
      </c>
      <c r="G105" s="102"/>
    </row>
    <row r="106" spans="1:7" ht="15">
      <c r="A106" s="102" t="s">
        <v>617</v>
      </c>
      <c r="B106" s="123" t="s">
        <v>1463</v>
      </c>
      <c r="C106" s="137">
        <v>0.0867968864737847</v>
      </c>
      <c r="D106" s="137">
        <v>0</v>
      </c>
      <c r="E106" s="137"/>
      <c r="F106" s="137">
        <v>0.0867968864737847</v>
      </c>
      <c r="G106" s="102"/>
    </row>
    <row r="107" spans="1:7" ht="15">
      <c r="A107" s="102" t="s">
        <v>618</v>
      </c>
      <c r="B107" s="123" t="s">
        <v>1464</v>
      </c>
      <c r="C107" s="137">
        <v>0.0990845449649973</v>
      </c>
      <c r="D107" s="137">
        <v>0</v>
      </c>
      <c r="E107" s="137"/>
      <c r="F107" s="137">
        <v>0.0990845449649973</v>
      </c>
      <c r="G107" s="102"/>
    </row>
    <row r="108" spans="1:7" ht="15">
      <c r="A108" s="102" t="s">
        <v>619</v>
      </c>
      <c r="B108" s="123" t="s">
        <v>1465</v>
      </c>
      <c r="C108" s="137">
        <v>0.06555049689136927</v>
      </c>
      <c r="D108" s="137">
        <v>0</v>
      </c>
      <c r="E108" s="137"/>
      <c r="F108" s="137">
        <v>0.06555049689136927</v>
      </c>
      <c r="G108" s="102"/>
    </row>
    <row r="109" spans="1:7" ht="15">
      <c r="A109" s="102" t="s">
        <v>620</v>
      </c>
      <c r="B109" s="123" t="s">
        <v>1466</v>
      </c>
      <c r="C109" s="137">
        <v>0.027316786605962696</v>
      </c>
      <c r="D109" s="137">
        <v>0</v>
      </c>
      <c r="E109" s="137"/>
      <c r="F109" s="137">
        <v>0.027316786605962696</v>
      </c>
      <c r="G109" s="102"/>
    </row>
    <row r="110" spans="1:7" ht="15">
      <c r="A110" s="102" t="s">
        <v>621</v>
      </c>
      <c r="B110" s="123" t="s">
        <v>1467</v>
      </c>
      <c r="C110" s="137">
        <v>0</v>
      </c>
      <c r="D110" s="137">
        <v>0</v>
      </c>
      <c r="E110" s="137"/>
      <c r="F110" s="137">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0.04214626714479314</v>
      </c>
      <c r="D150" s="137">
        <v>0</v>
      </c>
      <c r="E150" s="138"/>
      <c r="F150" s="137">
        <v>0.04214626714479314</v>
      </c>
    </row>
    <row r="151" spans="1:6" ht="15">
      <c r="A151" s="102" t="s">
        <v>644</v>
      </c>
      <c r="B151" s="102" t="s">
        <v>645</v>
      </c>
      <c r="C151" s="137">
        <v>0.9578537328552046</v>
      </c>
      <c r="D151" s="137">
        <v>0</v>
      </c>
      <c r="E151" s="138"/>
      <c r="F151" s="137">
        <v>0.9578537328552046</v>
      </c>
    </row>
    <row r="152" spans="1:6" ht="15">
      <c r="A152" s="102" t="s">
        <v>646</v>
      </c>
      <c r="B152" s="102" t="s">
        <v>97</v>
      </c>
      <c r="C152" s="137">
        <v>0</v>
      </c>
      <c r="D152" s="137">
        <v>0</v>
      </c>
      <c r="E152" s="138"/>
      <c r="F152" s="137">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0.0206</v>
      </c>
      <c r="D170" s="137">
        <v>0</v>
      </c>
      <c r="E170" s="138"/>
      <c r="F170" s="137">
        <v>0.0206</v>
      </c>
    </row>
    <row r="171" spans="1:6" ht="15">
      <c r="A171" s="102" t="s">
        <v>668</v>
      </c>
      <c r="B171" s="124" t="s">
        <v>669</v>
      </c>
      <c r="C171" s="137">
        <v>0.0188</v>
      </c>
      <c r="D171" s="137">
        <v>0</v>
      </c>
      <c r="E171" s="138"/>
      <c r="F171" s="137">
        <v>0.0188</v>
      </c>
    </row>
    <row r="172" spans="1:6" ht="15">
      <c r="A172" s="102" t="s">
        <v>670</v>
      </c>
      <c r="B172" s="124" t="s">
        <v>671</v>
      </c>
      <c r="C172" s="137">
        <v>0.0143</v>
      </c>
      <c r="D172" s="137">
        <v>0</v>
      </c>
      <c r="E172" s="137"/>
      <c r="F172" s="137">
        <v>0.0143</v>
      </c>
    </row>
    <row r="173" spans="1:6" ht="15">
      <c r="A173" s="102" t="s">
        <v>672</v>
      </c>
      <c r="B173" s="124" t="s">
        <v>673</v>
      </c>
      <c r="C173" s="137">
        <v>0.0199</v>
      </c>
      <c r="D173" s="137">
        <v>0</v>
      </c>
      <c r="E173" s="137"/>
      <c r="F173" s="137">
        <v>0.0199</v>
      </c>
    </row>
    <row r="174" spans="1:6" ht="15">
      <c r="A174" s="102" t="s">
        <v>674</v>
      </c>
      <c r="B174" s="124" t="s">
        <v>675</v>
      </c>
      <c r="C174" s="137">
        <v>0.9263</v>
      </c>
      <c r="D174" s="137">
        <v>0</v>
      </c>
      <c r="E174" s="137"/>
      <c r="F174" s="137">
        <v>0.9263</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f>'D. Investor Report'!G252</f>
        <v>7.358535174025556E-05</v>
      </c>
      <c r="D180" s="137">
        <v>0</v>
      </c>
      <c r="E180" s="138"/>
      <c r="F180" s="137">
        <f>C180</f>
        <v>7.358535174025556E-05</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78">
        <v>33.178585346843334</v>
      </c>
      <c r="D187" s="276">
        <v>20528</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1494</v>
      </c>
      <c r="C190" s="273">
        <v>244.76</v>
      </c>
      <c r="D190" s="276">
        <v>13624</v>
      </c>
      <c r="E190" s="129"/>
      <c r="F190" s="116">
        <f>IF($C$214=0,"",IF(C190="[for completion]","",IF(C190="","",C190/$C$214)))</f>
        <v>0.3593598590515343</v>
      </c>
      <c r="G190" s="116">
        <f>IF($D$214=0,"",IF(D190="[for completion]","",IF(D190="","",D190/$D$214)))</f>
        <v>0.6636788776305534</v>
      </c>
    </row>
    <row r="191" spans="1:7" ht="15">
      <c r="A191" s="102" t="s">
        <v>695</v>
      </c>
      <c r="B191" s="123" t="s">
        <v>1495</v>
      </c>
      <c r="C191" s="273">
        <v>278.75</v>
      </c>
      <c r="D191" s="102">
        <v>5344</v>
      </c>
      <c r="E191" s="129"/>
      <c r="F191" s="116">
        <f aca="true" t="shared" si="1" ref="F191:F213">IF($C$214=0,"",IF(C191="[for completion]","",IF(C191="","",C191/$C$214)))</f>
        <v>0.4092644251945382</v>
      </c>
      <c r="G191" s="116">
        <f aca="true" t="shared" si="2" ref="G191:G213">IF($D$214=0,"",IF(D191="[for completion]","",IF(D191="","",D191/$D$214)))</f>
        <v>0.2603273577552611</v>
      </c>
    </row>
    <row r="192" spans="1:7" ht="15">
      <c r="A192" s="102" t="s">
        <v>696</v>
      </c>
      <c r="B192" s="123" t="s">
        <v>1496</v>
      </c>
      <c r="C192" s="273">
        <v>94.71</v>
      </c>
      <c r="D192" s="102">
        <v>1104</v>
      </c>
      <c r="E192" s="129"/>
      <c r="F192" s="116">
        <f t="shared" si="1"/>
        <v>0.13905447070914695</v>
      </c>
      <c r="G192" s="116">
        <f t="shared" si="2"/>
        <v>0.05378020265003897</v>
      </c>
    </row>
    <row r="193" spans="1:7" ht="15">
      <c r="A193" s="102" t="s">
        <v>697</v>
      </c>
      <c r="B193" s="123" t="s">
        <v>1497</v>
      </c>
      <c r="C193" s="273">
        <v>42.03</v>
      </c>
      <c r="D193" s="102">
        <v>373</v>
      </c>
      <c r="E193" s="129"/>
      <c r="F193" s="116">
        <f t="shared" si="1"/>
        <v>0.06170900014682132</v>
      </c>
      <c r="G193" s="116">
        <f t="shared" si="2"/>
        <v>0.018170303975058456</v>
      </c>
    </row>
    <row r="194" spans="1:7" ht="15">
      <c r="A194" s="102" t="s">
        <v>698</v>
      </c>
      <c r="B194" s="123" t="s">
        <v>1498</v>
      </c>
      <c r="C194" s="273">
        <v>20.85</v>
      </c>
      <c r="D194" s="102">
        <v>83</v>
      </c>
      <c r="E194" s="129"/>
      <c r="F194" s="116">
        <f t="shared" si="1"/>
        <v>0.030612244897959186</v>
      </c>
      <c r="G194" s="116">
        <f t="shared" si="2"/>
        <v>0.004043257989088075</v>
      </c>
    </row>
    <row r="195" spans="1:7" ht="15">
      <c r="A195" s="102" t="s">
        <v>699</v>
      </c>
      <c r="B195" s="123"/>
      <c r="C195" s="102">
        <v>0</v>
      </c>
      <c r="D195" s="102">
        <v>0</v>
      </c>
      <c r="E195" s="129"/>
      <c r="F195" s="116">
        <f t="shared" si="1"/>
        <v>0</v>
      </c>
      <c r="G195" s="116">
        <f t="shared" si="2"/>
        <v>0</v>
      </c>
    </row>
    <row r="196" spans="1:7" ht="15">
      <c r="A196" s="102" t="s">
        <v>700</v>
      </c>
      <c r="B196" s="123"/>
      <c r="C196" s="102">
        <v>0</v>
      </c>
      <c r="D196" s="102">
        <v>0</v>
      </c>
      <c r="E196" s="129"/>
      <c r="F196" s="116">
        <f t="shared" si="1"/>
        <v>0</v>
      </c>
      <c r="G196" s="116">
        <f t="shared" si="2"/>
        <v>0</v>
      </c>
    </row>
    <row r="197" spans="1:7" ht="15">
      <c r="A197" s="102" t="s">
        <v>701</v>
      </c>
      <c r="B197" s="123"/>
      <c r="C197" s="102">
        <v>0</v>
      </c>
      <c r="D197" s="102">
        <v>0</v>
      </c>
      <c r="E197" s="129"/>
      <c r="F197" s="116">
        <f t="shared" si="1"/>
        <v>0</v>
      </c>
      <c r="G197" s="116">
        <f t="shared" si="2"/>
        <v>0</v>
      </c>
    </row>
    <row r="198" spans="1:7" ht="15">
      <c r="A198" s="102" t="s">
        <v>702</v>
      </c>
      <c r="B198" s="123"/>
      <c r="C198" s="102">
        <v>0</v>
      </c>
      <c r="D198" s="102">
        <v>0</v>
      </c>
      <c r="E198" s="129"/>
      <c r="F198" s="116">
        <f t="shared" si="1"/>
        <v>0</v>
      </c>
      <c r="G198" s="116">
        <f t="shared" si="2"/>
        <v>0</v>
      </c>
    </row>
    <row r="199" spans="1:7" ht="15">
      <c r="A199" s="102" t="s">
        <v>703</v>
      </c>
      <c r="B199" s="123"/>
      <c r="C199" s="102">
        <v>0</v>
      </c>
      <c r="D199" s="102">
        <v>0</v>
      </c>
      <c r="E199" s="123"/>
      <c r="F199" s="116">
        <f t="shared" si="1"/>
        <v>0</v>
      </c>
      <c r="G199" s="116">
        <f t="shared" si="2"/>
        <v>0</v>
      </c>
    </row>
    <row r="200" spans="1:7" ht="15">
      <c r="A200" s="102" t="s">
        <v>704</v>
      </c>
      <c r="B200" s="123"/>
      <c r="C200" s="102">
        <v>0</v>
      </c>
      <c r="D200" s="102">
        <v>0</v>
      </c>
      <c r="E200" s="123"/>
      <c r="F200" s="116">
        <f t="shared" si="1"/>
        <v>0</v>
      </c>
      <c r="G200" s="116">
        <f t="shared" si="2"/>
        <v>0</v>
      </c>
    </row>
    <row r="201" spans="1:7" ht="15">
      <c r="A201" s="102" t="s">
        <v>705</v>
      </c>
      <c r="B201" s="109"/>
      <c r="C201" s="102">
        <v>0</v>
      </c>
      <c r="D201" s="102">
        <v>0</v>
      </c>
      <c r="E201" s="123"/>
      <c r="F201" s="116">
        <f t="shared" si="1"/>
        <v>0</v>
      </c>
      <c r="G201" s="116">
        <f t="shared" si="2"/>
        <v>0</v>
      </c>
    </row>
    <row r="202" spans="1:7" ht="15">
      <c r="A202" s="102" t="s">
        <v>706</v>
      </c>
      <c r="B202" s="123"/>
      <c r="C202" s="102">
        <v>0</v>
      </c>
      <c r="D202" s="102">
        <v>0</v>
      </c>
      <c r="E202" s="123"/>
      <c r="F202" s="116">
        <f t="shared" si="1"/>
        <v>0</v>
      </c>
      <c r="G202" s="116">
        <f t="shared" si="2"/>
        <v>0</v>
      </c>
    </row>
    <row r="203" spans="1:7" ht="15">
      <c r="A203" s="102" t="s">
        <v>707</v>
      </c>
      <c r="B203" s="123"/>
      <c r="C203" s="102">
        <v>0</v>
      </c>
      <c r="D203" s="102">
        <v>0</v>
      </c>
      <c r="E203" s="123"/>
      <c r="F203" s="116">
        <f t="shared" si="1"/>
        <v>0</v>
      </c>
      <c r="G203" s="116">
        <f t="shared" si="2"/>
        <v>0</v>
      </c>
    </row>
    <row r="204" spans="1:7" ht="15">
      <c r="A204" s="102" t="s">
        <v>708</v>
      </c>
      <c r="B204" s="123"/>
      <c r="C204" s="102">
        <v>0</v>
      </c>
      <c r="D204" s="102">
        <v>0</v>
      </c>
      <c r="E204" s="123"/>
      <c r="F204" s="116">
        <f t="shared" si="1"/>
        <v>0</v>
      </c>
      <c r="G204" s="116">
        <f t="shared" si="2"/>
        <v>0</v>
      </c>
    </row>
    <row r="205" spans="1:7" ht="15">
      <c r="A205" s="102" t="s">
        <v>709</v>
      </c>
      <c r="B205" s="123"/>
      <c r="C205" s="102">
        <v>0</v>
      </c>
      <c r="D205" s="102">
        <v>0</v>
      </c>
      <c r="F205" s="116">
        <f t="shared" si="1"/>
        <v>0</v>
      </c>
      <c r="G205" s="116">
        <f t="shared" si="2"/>
        <v>0</v>
      </c>
    </row>
    <row r="206" spans="1:7" ht="15">
      <c r="A206" s="102" t="s">
        <v>710</v>
      </c>
      <c r="B206" s="123"/>
      <c r="C206" s="102">
        <v>0</v>
      </c>
      <c r="D206" s="102">
        <v>0</v>
      </c>
      <c r="E206" s="118"/>
      <c r="F206" s="116">
        <f t="shared" si="1"/>
        <v>0</v>
      </c>
      <c r="G206" s="116">
        <f t="shared" si="2"/>
        <v>0</v>
      </c>
    </row>
    <row r="207" spans="1:7" ht="15">
      <c r="A207" s="102" t="s">
        <v>711</v>
      </c>
      <c r="B207" s="123"/>
      <c r="C207" s="102">
        <v>0</v>
      </c>
      <c r="D207" s="102">
        <v>0</v>
      </c>
      <c r="E207" s="118"/>
      <c r="F207" s="116">
        <f t="shared" si="1"/>
        <v>0</v>
      </c>
      <c r="G207" s="116">
        <f t="shared" si="2"/>
        <v>0</v>
      </c>
    </row>
    <row r="208" spans="1:7" ht="15">
      <c r="A208" s="102" t="s">
        <v>712</v>
      </c>
      <c r="B208" s="123"/>
      <c r="C208" s="102">
        <v>0</v>
      </c>
      <c r="D208" s="102">
        <v>0</v>
      </c>
      <c r="E208" s="118"/>
      <c r="F208" s="116">
        <f t="shared" si="1"/>
        <v>0</v>
      </c>
      <c r="G208" s="116">
        <f t="shared" si="2"/>
        <v>0</v>
      </c>
    </row>
    <row r="209" spans="1:7" ht="15">
      <c r="A209" s="102" t="s">
        <v>713</v>
      </c>
      <c r="B209" s="123"/>
      <c r="C209" s="102">
        <v>0</v>
      </c>
      <c r="D209" s="102">
        <v>0</v>
      </c>
      <c r="E209" s="118"/>
      <c r="F209" s="116">
        <f t="shared" si="1"/>
        <v>0</v>
      </c>
      <c r="G209" s="116">
        <f t="shared" si="2"/>
        <v>0</v>
      </c>
    </row>
    <row r="210" spans="1:7" ht="15">
      <c r="A210" s="102" t="s">
        <v>714</v>
      </c>
      <c r="B210" s="123"/>
      <c r="C210" s="102">
        <v>0</v>
      </c>
      <c r="D210" s="102">
        <v>0</v>
      </c>
      <c r="E210" s="118"/>
      <c r="F210" s="116">
        <f t="shared" si="1"/>
        <v>0</v>
      </c>
      <c r="G210" s="116">
        <f t="shared" si="2"/>
        <v>0</v>
      </c>
    </row>
    <row r="211" spans="1:7" ht="15">
      <c r="A211" s="102" t="s">
        <v>715</v>
      </c>
      <c r="B211" s="123"/>
      <c r="C211" s="102">
        <v>0</v>
      </c>
      <c r="D211" s="102">
        <v>0</v>
      </c>
      <c r="E211" s="118"/>
      <c r="F211" s="116">
        <f t="shared" si="1"/>
        <v>0</v>
      </c>
      <c r="G211" s="116">
        <f t="shared" si="2"/>
        <v>0</v>
      </c>
    </row>
    <row r="212" spans="1:7" ht="15">
      <c r="A212" s="102" t="s">
        <v>716</v>
      </c>
      <c r="B212" s="123"/>
      <c r="C212" s="102">
        <v>0</v>
      </c>
      <c r="D212" s="102">
        <v>0</v>
      </c>
      <c r="E212" s="118"/>
      <c r="F212" s="116">
        <f t="shared" si="1"/>
        <v>0</v>
      </c>
      <c r="G212" s="116">
        <f t="shared" si="2"/>
        <v>0</v>
      </c>
    </row>
    <row r="213" spans="1:7" ht="15">
      <c r="A213" s="102" t="s">
        <v>717</v>
      </c>
      <c r="B213" s="123"/>
      <c r="C213" s="102">
        <v>0</v>
      </c>
      <c r="D213" s="102">
        <v>0</v>
      </c>
      <c r="E213" s="118"/>
      <c r="F213" s="116">
        <f t="shared" si="1"/>
        <v>0</v>
      </c>
      <c r="G213" s="116">
        <f t="shared" si="2"/>
        <v>0</v>
      </c>
    </row>
    <row r="214" spans="1:7" ht="15">
      <c r="A214" s="102" t="s">
        <v>718</v>
      </c>
      <c r="B214" s="132" t="s">
        <v>99</v>
      </c>
      <c r="C214" s="123">
        <f>SUM(C190:C213)</f>
        <v>681.1</v>
      </c>
      <c r="D214" s="123">
        <f>SUM(D190:D213)</f>
        <v>20528</v>
      </c>
      <c r="E214" s="118"/>
      <c r="F214" s="133">
        <f>SUM(F190:F213)</f>
        <v>1</v>
      </c>
      <c r="G214" s="133">
        <f>SUM(G190:G213)</f>
        <v>1</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0.3608152030098728</v>
      </c>
      <c r="D216" s="102">
        <v>20528</v>
      </c>
      <c r="G216" s="102"/>
    </row>
    <row r="217" ht="15">
      <c r="G217" s="102"/>
    </row>
    <row r="218" spans="2:7" ht="15">
      <c r="B218" s="123" t="s">
        <v>722</v>
      </c>
      <c r="G218" s="102"/>
    </row>
    <row r="219" spans="1:7" ht="15">
      <c r="A219" s="102" t="s">
        <v>723</v>
      </c>
      <c r="B219" s="102" t="s">
        <v>724</v>
      </c>
      <c r="C219" s="278">
        <v>422.3381819000007</v>
      </c>
      <c r="D219" s="102">
        <v>15513</v>
      </c>
      <c r="F219" s="116">
        <f aca="true" t="shared" si="3" ref="F219:F233">IF($C$227=0,"",IF(C219="[for completion]","",C219/$C$227))</f>
        <v>0.6200891971343613</v>
      </c>
      <c r="G219" s="116">
        <f aca="true" t="shared" si="4" ref="G219:G233">IF($D$227=0,"",IF(D219="[for completion]","",D219/$D$227))</f>
        <v>0.7556995323460639</v>
      </c>
    </row>
    <row r="220" spans="1:7" ht="15">
      <c r="A220" s="102" t="s">
        <v>725</v>
      </c>
      <c r="B220" s="102" t="s">
        <v>726</v>
      </c>
      <c r="C220" s="278">
        <v>125.43387541000003</v>
      </c>
      <c r="D220" s="102">
        <v>2649</v>
      </c>
      <c r="F220" s="116">
        <f t="shared" si="3"/>
        <v>0.184165662565775</v>
      </c>
      <c r="G220" s="116">
        <f t="shared" si="4"/>
        <v>0.12904325798908808</v>
      </c>
    </row>
    <row r="221" spans="1:7" ht="15">
      <c r="A221" s="102" t="s">
        <v>727</v>
      </c>
      <c r="B221" s="102" t="s">
        <v>728</v>
      </c>
      <c r="C221" s="278">
        <v>78.17483356999998</v>
      </c>
      <c r="D221" s="102">
        <v>1482</v>
      </c>
      <c r="F221" s="116">
        <f t="shared" si="3"/>
        <v>0.11477856339309474</v>
      </c>
      <c r="G221" s="116">
        <f t="shared" si="4"/>
        <v>0.07219407638347623</v>
      </c>
    </row>
    <row r="222" spans="1:7" ht="15">
      <c r="A222" s="102" t="s">
        <v>729</v>
      </c>
      <c r="B222" s="102" t="s">
        <v>730</v>
      </c>
      <c r="C222" s="278">
        <v>33.37421563000001</v>
      </c>
      <c r="D222" s="102">
        <v>580</v>
      </c>
      <c r="F222" s="116">
        <f t="shared" si="3"/>
        <v>0.04900099366316784</v>
      </c>
      <c r="G222" s="116">
        <f t="shared" si="4"/>
        <v>0.028254091971940763</v>
      </c>
    </row>
    <row r="223" spans="1:7" ht="15">
      <c r="A223" s="102" t="s">
        <v>731</v>
      </c>
      <c r="B223" s="102" t="s">
        <v>732</v>
      </c>
      <c r="C223" s="278">
        <v>14.486449709999997</v>
      </c>
      <c r="D223" s="102">
        <v>197</v>
      </c>
      <c r="F223" s="116">
        <f t="shared" si="3"/>
        <v>0.02126942662297137</v>
      </c>
      <c r="G223" s="116">
        <f t="shared" si="4"/>
        <v>0.009596648480124708</v>
      </c>
    </row>
    <row r="224" spans="1:7" ht="15">
      <c r="A224" s="102" t="s">
        <v>733</v>
      </c>
      <c r="B224" s="102" t="s">
        <v>734</v>
      </c>
      <c r="C224" s="278">
        <v>2.9097989600000007</v>
      </c>
      <c r="D224" s="102">
        <v>50</v>
      </c>
      <c r="F224" s="116">
        <f t="shared" si="3"/>
        <v>0.0042722514284915455</v>
      </c>
      <c r="G224" s="116">
        <f t="shared" si="4"/>
        <v>0.002435697583787997</v>
      </c>
    </row>
    <row r="225" spans="1:7" ht="15">
      <c r="A225" s="102" t="s">
        <v>735</v>
      </c>
      <c r="B225" s="102" t="s">
        <v>736</v>
      </c>
      <c r="C225" s="278">
        <v>2.58508571</v>
      </c>
      <c r="D225" s="102">
        <v>18</v>
      </c>
      <c r="F225" s="116">
        <f t="shared" si="3"/>
        <v>0.003795497994583302</v>
      </c>
      <c r="G225" s="116">
        <f t="shared" si="4"/>
        <v>0.0008768511301636789</v>
      </c>
    </row>
    <row r="226" spans="1:7" ht="15">
      <c r="A226" s="102" t="s">
        <v>737</v>
      </c>
      <c r="B226" s="102" t="s">
        <v>738</v>
      </c>
      <c r="C226" s="278">
        <v>1.7901887699999999</v>
      </c>
      <c r="D226" s="102">
        <v>39</v>
      </c>
      <c r="F226" s="116">
        <f t="shared" si="3"/>
        <v>0.0026284071975549886</v>
      </c>
      <c r="G226" s="116">
        <f t="shared" si="4"/>
        <v>0.0018998441153546377</v>
      </c>
    </row>
    <row r="227" spans="1:7" ht="15">
      <c r="A227" s="102" t="s">
        <v>739</v>
      </c>
      <c r="B227" s="132" t="s">
        <v>99</v>
      </c>
      <c r="C227" s="278">
        <f>SUM(C219:C226)</f>
        <v>681.0926296600006</v>
      </c>
      <c r="D227" s="102">
        <f>SUM(D219:D226)</f>
        <v>20528</v>
      </c>
      <c r="F227" s="118">
        <f>SUM(F219:F226)</f>
        <v>1</v>
      </c>
      <c r="G227" s="118">
        <f>SUM(G219:G226)</f>
        <v>1</v>
      </c>
    </row>
    <row r="228" spans="1:7" ht="15" outlineLevel="1">
      <c r="A228" s="102" t="s">
        <v>740</v>
      </c>
      <c r="B228" s="119" t="s">
        <v>741</v>
      </c>
      <c r="F228" s="116">
        <f t="shared" si="3"/>
        <v>0</v>
      </c>
      <c r="G228" s="116">
        <f t="shared" si="4"/>
        <v>0</v>
      </c>
    </row>
    <row r="229" spans="1:7" ht="15" outlineLevel="1">
      <c r="A229" s="102" t="s">
        <v>742</v>
      </c>
      <c r="B229" s="119" t="s">
        <v>743</v>
      </c>
      <c r="F229" s="116">
        <f t="shared" si="3"/>
        <v>0</v>
      </c>
      <c r="G229" s="116">
        <f t="shared" si="4"/>
        <v>0</v>
      </c>
    </row>
    <row r="230" spans="1:7" ht="15" outlineLevel="1">
      <c r="A230" s="102" t="s">
        <v>744</v>
      </c>
      <c r="B230" s="119" t="s">
        <v>745</v>
      </c>
      <c r="F230" s="116">
        <f t="shared" si="3"/>
        <v>0</v>
      </c>
      <c r="G230" s="116">
        <f t="shared" si="4"/>
        <v>0</v>
      </c>
    </row>
    <row r="231" spans="1:7" ht="15" outlineLevel="1">
      <c r="A231" s="102" t="s">
        <v>746</v>
      </c>
      <c r="B231" s="119" t="s">
        <v>747</v>
      </c>
      <c r="F231" s="116">
        <f t="shared" si="3"/>
        <v>0</v>
      </c>
      <c r="G231" s="116">
        <f t="shared" si="4"/>
        <v>0</v>
      </c>
    </row>
    <row r="232" spans="1:7" ht="15" outlineLevel="1">
      <c r="A232" s="102" t="s">
        <v>748</v>
      </c>
      <c r="B232" s="119" t="s">
        <v>749</v>
      </c>
      <c r="F232" s="116">
        <f t="shared" si="3"/>
        <v>0</v>
      </c>
      <c r="G232" s="116">
        <f t="shared" si="4"/>
        <v>0</v>
      </c>
    </row>
    <row r="233" spans="1:7" ht="15" outlineLevel="1">
      <c r="A233" s="102" t="s">
        <v>750</v>
      </c>
      <c r="B233" s="119" t="s">
        <v>751</v>
      </c>
      <c r="F233" s="116">
        <f t="shared" si="3"/>
        <v>0</v>
      </c>
      <c r="G233" s="116">
        <f t="shared" si="4"/>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0.5021696489199101</v>
      </c>
      <c r="D238" s="102">
        <v>20528</v>
      </c>
      <c r="G238" s="102"/>
    </row>
    <row r="239" ht="15">
      <c r="G239" s="102"/>
    </row>
    <row r="240" spans="2:7" ht="15">
      <c r="B240" s="123" t="s">
        <v>722</v>
      </c>
      <c r="G240" s="102"/>
    </row>
    <row r="241" spans="1:7" ht="15">
      <c r="A241" s="102" t="s">
        <v>757</v>
      </c>
      <c r="B241" s="102" t="s">
        <v>724</v>
      </c>
      <c r="C241" s="278">
        <v>243.51627875000037</v>
      </c>
      <c r="D241" s="102">
        <v>10988</v>
      </c>
      <c r="F241" s="116">
        <f>IF($C$249=0,"",IF(C241="[Mark as ND1 if not relevant]","",C241/$C$249))</f>
        <v>0.35753768011197407</v>
      </c>
      <c r="G241" s="116">
        <f>IF($D$249=0,"",IF(D241="[Mark as ND1 if not relevant]","",D241/$D$249))</f>
        <v>0.5352689010132502</v>
      </c>
    </row>
    <row r="242" spans="1:7" ht="15">
      <c r="A242" s="102" t="s">
        <v>758</v>
      </c>
      <c r="B242" s="102" t="s">
        <v>726</v>
      </c>
      <c r="C242" s="278">
        <v>98.97351252999967</v>
      </c>
      <c r="D242" s="102">
        <v>2591</v>
      </c>
      <c r="F242" s="116">
        <f aca="true" t="shared" si="5" ref="F242:F248">IF($C$249=0,"",IF(C242="[Mark as ND1 if not relevant]","",C242/$C$249))</f>
        <v>0.14531578851382815</v>
      </c>
      <c r="G242" s="116">
        <f aca="true" t="shared" si="6" ref="G242:G248">IF($D$249=0,"",IF(D242="[Mark as ND1 if not relevant]","",D242/$D$249))</f>
        <v>0.126217848791894</v>
      </c>
    </row>
    <row r="243" spans="1:7" ht="15">
      <c r="A243" s="102" t="s">
        <v>759</v>
      </c>
      <c r="B243" s="102" t="s">
        <v>728</v>
      </c>
      <c r="C243" s="278">
        <v>101.97956692000008</v>
      </c>
      <c r="D243" s="102">
        <v>2315</v>
      </c>
      <c r="F243" s="116">
        <f t="shared" si="5"/>
        <v>0.14972936496304187</v>
      </c>
      <c r="G243" s="116">
        <f t="shared" si="6"/>
        <v>0.11277279812938426</v>
      </c>
    </row>
    <row r="244" spans="1:7" ht="15">
      <c r="A244" s="102" t="s">
        <v>760</v>
      </c>
      <c r="B244" s="102" t="s">
        <v>730</v>
      </c>
      <c r="C244" s="278">
        <v>90.13359187</v>
      </c>
      <c r="D244" s="102">
        <v>1877</v>
      </c>
      <c r="F244" s="116">
        <f t="shared" si="5"/>
        <v>0.13233676000134442</v>
      </c>
      <c r="G244" s="116">
        <f t="shared" si="6"/>
        <v>0.0914360872954014</v>
      </c>
    </row>
    <row r="245" spans="1:7" ht="15">
      <c r="A245" s="102" t="s">
        <v>761</v>
      </c>
      <c r="B245" s="102" t="s">
        <v>732</v>
      </c>
      <c r="C245" s="278">
        <v>90.22347630000004</v>
      </c>
      <c r="D245" s="102">
        <v>1692</v>
      </c>
      <c r="F245" s="116">
        <f t="shared" si="5"/>
        <v>0.1324687309346445</v>
      </c>
      <c r="G245" s="116">
        <f t="shared" si="6"/>
        <v>0.08242400623538582</v>
      </c>
    </row>
    <row r="246" spans="1:7" ht="15">
      <c r="A246" s="102" t="s">
        <v>762</v>
      </c>
      <c r="B246" s="102" t="s">
        <v>734</v>
      </c>
      <c r="C246" s="278">
        <v>49.20441485000005</v>
      </c>
      <c r="D246" s="102">
        <v>909</v>
      </c>
      <c r="F246" s="116">
        <f t="shared" si="5"/>
        <v>0.07224335238301254</v>
      </c>
      <c r="G246" s="116">
        <f t="shared" si="6"/>
        <v>0.044280982073265786</v>
      </c>
    </row>
    <row r="247" spans="1:7" ht="15">
      <c r="A247" s="102" t="s">
        <v>763</v>
      </c>
      <c r="B247" s="102" t="s">
        <v>736</v>
      </c>
      <c r="C247" s="278">
        <v>5.368400050000002</v>
      </c>
      <c r="D247" s="102">
        <v>101</v>
      </c>
      <c r="F247" s="116">
        <f t="shared" si="5"/>
        <v>0.007882041026754164</v>
      </c>
      <c r="G247" s="116">
        <f t="shared" si="6"/>
        <v>0.004920109119251754</v>
      </c>
    </row>
    <row r="248" spans="1:7" ht="15">
      <c r="A248" s="102" t="s">
        <v>764</v>
      </c>
      <c r="B248" s="102" t="s">
        <v>738</v>
      </c>
      <c r="C248" s="278">
        <v>1.69338839</v>
      </c>
      <c r="D248" s="102">
        <v>55</v>
      </c>
      <c r="F248" s="116">
        <f t="shared" si="5"/>
        <v>0.002486282065400319</v>
      </c>
      <c r="G248" s="116">
        <f t="shared" si="6"/>
        <v>0.0026792673421667966</v>
      </c>
    </row>
    <row r="249" spans="1:7" ht="15">
      <c r="A249" s="102" t="s">
        <v>765</v>
      </c>
      <c r="B249" s="132" t="s">
        <v>99</v>
      </c>
      <c r="C249" s="278">
        <f>SUM(C241:C248)</f>
        <v>681.0926296600002</v>
      </c>
      <c r="D249" s="102">
        <f>SUM(D241:D248)</f>
        <v>20528</v>
      </c>
      <c r="F249" s="118">
        <f>SUM(F241:F248)</f>
        <v>1</v>
      </c>
      <c r="G249" s="118">
        <f>SUM(G241:G248)</f>
        <v>1</v>
      </c>
    </row>
    <row r="250" spans="1:7" ht="15" outlineLevel="1">
      <c r="A250" s="102" t="s">
        <v>766</v>
      </c>
      <c r="B250" s="119" t="s">
        <v>741</v>
      </c>
      <c r="F250" s="116">
        <f aca="true" t="shared" si="7" ref="F250:F255">IF($C$249=0,"",IF(C250="[for completion]","",C250/$C$249))</f>
        <v>0</v>
      </c>
      <c r="G250" s="116">
        <f aca="true" t="shared" si="8" ref="G250:G255">IF($D$249=0,"",IF(D250="[for completion]","",D250/$D$249))</f>
        <v>0</v>
      </c>
    </row>
    <row r="251" spans="1:7" ht="15" outlineLevel="1">
      <c r="A251" s="102" t="s">
        <v>767</v>
      </c>
      <c r="B251" s="119" t="s">
        <v>743</v>
      </c>
      <c r="F251" s="116">
        <f t="shared" si="7"/>
        <v>0</v>
      </c>
      <c r="G251" s="116">
        <f t="shared" si="8"/>
        <v>0</v>
      </c>
    </row>
    <row r="252" spans="1:7" ht="15" outlineLevel="1">
      <c r="A252" s="102" t="s">
        <v>768</v>
      </c>
      <c r="B252" s="119" t="s">
        <v>745</v>
      </c>
      <c r="F252" s="116">
        <f t="shared" si="7"/>
        <v>0</v>
      </c>
      <c r="G252" s="116">
        <f t="shared" si="8"/>
        <v>0</v>
      </c>
    </row>
    <row r="253" spans="1:7" ht="15" outlineLevel="1">
      <c r="A253" s="102" t="s">
        <v>769</v>
      </c>
      <c r="B253" s="119" t="s">
        <v>747</v>
      </c>
      <c r="F253" s="116">
        <f t="shared" si="7"/>
        <v>0</v>
      </c>
      <c r="G253" s="116">
        <f t="shared" si="8"/>
        <v>0</v>
      </c>
    </row>
    <row r="254" spans="1:7" ht="15" outlineLevel="1">
      <c r="A254" s="102" t="s">
        <v>770</v>
      </c>
      <c r="B254" s="119" t="s">
        <v>749</v>
      </c>
      <c r="F254" s="116">
        <f t="shared" si="7"/>
        <v>0</v>
      </c>
      <c r="G254" s="116">
        <f t="shared" si="8"/>
        <v>0</v>
      </c>
    </row>
    <row r="255" spans="1:7" ht="15" outlineLevel="1">
      <c r="A255" s="102" t="s">
        <v>771</v>
      </c>
      <c r="B255" s="119" t="s">
        <v>751</v>
      </c>
      <c r="F255" s="116">
        <f t="shared" si="7"/>
        <v>0</v>
      </c>
      <c r="G255" s="116">
        <f t="shared" si="8"/>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0.6778</v>
      </c>
      <c r="E260" s="118"/>
      <c r="F260" s="118"/>
      <c r="G260" s="118"/>
    </row>
    <row r="261" spans="1:6" ht="15">
      <c r="A261" s="102" t="s">
        <v>778</v>
      </c>
      <c r="B261" s="102" t="s">
        <v>779</v>
      </c>
      <c r="C261" s="271">
        <v>0.2974</v>
      </c>
      <c r="E261" s="118"/>
      <c r="F261" s="118"/>
    </row>
    <row r="262" spans="1:6" ht="15">
      <c r="A262" s="102" t="s">
        <v>780</v>
      </c>
      <c r="B262" s="102" t="s">
        <v>781</v>
      </c>
      <c r="C262" s="271">
        <v>0.0248</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9" ref="F291:F314">IF($C$315=0,"",IF(C291="[for completion]","",C291/$C$315))</f>
      </c>
      <c r="G291" s="116">
        <f aca="true" t="shared" si="10" ref="G291:G314">IF($D$315=0,"",IF(D291="[for completion]","",D291/$D$315))</f>
      </c>
    </row>
    <row r="292" spans="1:7" ht="15">
      <c r="A292" s="102" t="s">
        <v>813</v>
      </c>
      <c r="B292" s="123" t="s">
        <v>610</v>
      </c>
      <c r="C292" s="102" t="s">
        <v>960</v>
      </c>
      <c r="D292" s="102" t="s">
        <v>960</v>
      </c>
      <c r="E292" s="129"/>
      <c r="F292" s="116">
        <f t="shared" si="9"/>
      </c>
      <c r="G292" s="116">
        <f t="shared" si="10"/>
      </c>
    </row>
    <row r="293" spans="1:7" ht="15">
      <c r="A293" s="102" t="s">
        <v>814</v>
      </c>
      <c r="B293" s="123" t="s">
        <v>610</v>
      </c>
      <c r="C293" s="102" t="s">
        <v>960</v>
      </c>
      <c r="D293" s="102" t="s">
        <v>960</v>
      </c>
      <c r="E293" s="129"/>
      <c r="F293" s="116">
        <f t="shared" si="9"/>
      </c>
      <c r="G293" s="116">
        <f t="shared" si="10"/>
      </c>
    </row>
    <row r="294" spans="1:7" ht="15">
      <c r="A294" s="102" t="s">
        <v>815</v>
      </c>
      <c r="B294" s="123" t="s">
        <v>610</v>
      </c>
      <c r="C294" s="102" t="s">
        <v>960</v>
      </c>
      <c r="D294" s="102" t="s">
        <v>960</v>
      </c>
      <c r="E294" s="129"/>
      <c r="F294" s="116">
        <f t="shared" si="9"/>
      </c>
      <c r="G294" s="116">
        <f t="shared" si="10"/>
      </c>
    </row>
    <row r="295" spans="1:7" ht="15">
      <c r="A295" s="102" t="s">
        <v>816</v>
      </c>
      <c r="B295" s="123" t="s">
        <v>610</v>
      </c>
      <c r="C295" s="102" t="s">
        <v>960</v>
      </c>
      <c r="D295" s="102" t="s">
        <v>960</v>
      </c>
      <c r="E295" s="129"/>
      <c r="F295" s="116">
        <f t="shared" si="9"/>
      </c>
      <c r="G295" s="116">
        <f t="shared" si="10"/>
      </c>
    </row>
    <row r="296" spans="1:7" ht="15">
      <c r="A296" s="102" t="s">
        <v>817</v>
      </c>
      <c r="B296" s="123" t="s">
        <v>610</v>
      </c>
      <c r="C296" s="102" t="s">
        <v>960</v>
      </c>
      <c r="D296" s="102" t="s">
        <v>960</v>
      </c>
      <c r="E296" s="129"/>
      <c r="F296" s="116">
        <f t="shared" si="9"/>
      </c>
      <c r="G296" s="116">
        <f t="shared" si="10"/>
      </c>
    </row>
    <row r="297" spans="1:7" ht="15">
      <c r="A297" s="102" t="s">
        <v>818</v>
      </c>
      <c r="B297" s="123" t="s">
        <v>610</v>
      </c>
      <c r="C297" s="102" t="s">
        <v>960</v>
      </c>
      <c r="D297" s="102" t="s">
        <v>960</v>
      </c>
      <c r="E297" s="129"/>
      <c r="F297" s="116">
        <f t="shared" si="9"/>
      </c>
      <c r="G297" s="116">
        <f t="shared" si="10"/>
      </c>
    </row>
    <row r="298" spans="1:7" ht="15">
      <c r="A298" s="102" t="s">
        <v>819</v>
      </c>
      <c r="B298" s="123" t="s">
        <v>610</v>
      </c>
      <c r="C298" s="102" t="s">
        <v>960</v>
      </c>
      <c r="D298" s="102" t="s">
        <v>960</v>
      </c>
      <c r="E298" s="129"/>
      <c r="F298" s="116">
        <f t="shared" si="9"/>
      </c>
      <c r="G298" s="116">
        <f t="shared" si="10"/>
      </c>
    </row>
    <row r="299" spans="1:7" ht="15">
      <c r="A299" s="102" t="s">
        <v>820</v>
      </c>
      <c r="B299" s="123" t="s">
        <v>610</v>
      </c>
      <c r="C299" s="102" t="s">
        <v>960</v>
      </c>
      <c r="D299" s="102" t="s">
        <v>960</v>
      </c>
      <c r="E299" s="129"/>
      <c r="F299" s="116">
        <f t="shared" si="9"/>
      </c>
      <c r="G299" s="116">
        <f t="shared" si="10"/>
      </c>
    </row>
    <row r="300" spans="1:7" ht="15">
      <c r="A300" s="102" t="s">
        <v>821</v>
      </c>
      <c r="B300" s="123" t="s">
        <v>610</v>
      </c>
      <c r="C300" s="102" t="s">
        <v>960</v>
      </c>
      <c r="D300" s="102" t="s">
        <v>960</v>
      </c>
      <c r="E300" s="123"/>
      <c r="F300" s="116">
        <f t="shared" si="9"/>
      </c>
      <c r="G300" s="116">
        <f t="shared" si="10"/>
      </c>
    </row>
    <row r="301" spans="1:7" ht="15">
      <c r="A301" s="102" t="s">
        <v>822</v>
      </c>
      <c r="B301" s="123" t="s">
        <v>610</v>
      </c>
      <c r="C301" s="102" t="s">
        <v>960</v>
      </c>
      <c r="D301" s="102" t="s">
        <v>960</v>
      </c>
      <c r="E301" s="123"/>
      <c r="F301" s="116">
        <f t="shared" si="9"/>
      </c>
      <c r="G301" s="116">
        <f t="shared" si="10"/>
      </c>
    </row>
    <row r="302" spans="1:7" ht="15">
      <c r="A302" s="102" t="s">
        <v>823</v>
      </c>
      <c r="B302" s="123" t="s">
        <v>610</v>
      </c>
      <c r="C302" s="102" t="s">
        <v>960</v>
      </c>
      <c r="D302" s="102" t="s">
        <v>960</v>
      </c>
      <c r="E302" s="123"/>
      <c r="F302" s="116">
        <f t="shared" si="9"/>
      </c>
      <c r="G302" s="116">
        <f t="shared" si="10"/>
      </c>
    </row>
    <row r="303" spans="1:7" ht="15">
      <c r="A303" s="102" t="s">
        <v>824</v>
      </c>
      <c r="B303" s="123" t="s">
        <v>610</v>
      </c>
      <c r="C303" s="102" t="s">
        <v>960</v>
      </c>
      <c r="D303" s="102" t="s">
        <v>960</v>
      </c>
      <c r="E303" s="123"/>
      <c r="F303" s="116">
        <f t="shared" si="9"/>
      </c>
      <c r="G303" s="116">
        <f t="shared" si="10"/>
      </c>
    </row>
    <row r="304" spans="1:7" ht="15">
      <c r="A304" s="102" t="s">
        <v>825</v>
      </c>
      <c r="B304" s="123" t="s">
        <v>610</v>
      </c>
      <c r="C304" s="102" t="s">
        <v>960</v>
      </c>
      <c r="D304" s="102" t="s">
        <v>960</v>
      </c>
      <c r="E304" s="123"/>
      <c r="F304" s="116">
        <f t="shared" si="9"/>
      </c>
      <c r="G304" s="116">
        <f t="shared" si="10"/>
      </c>
    </row>
    <row r="305" spans="1:7" ht="15">
      <c r="A305" s="102" t="s">
        <v>826</v>
      </c>
      <c r="B305" s="123" t="s">
        <v>610</v>
      </c>
      <c r="C305" s="102" t="s">
        <v>960</v>
      </c>
      <c r="D305" s="102" t="s">
        <v>960</v>
      </c>
      <c r="E305" s="123"/>
      <c r="F305" s="116">
        <f t="shared" si="9"/>
      </c>
      <c r="G305" s="116">
        <f t="shared" si="10"/>
      </c>
    </row>
    <row r="306" spans="1:7" ht="15">
      <c r="A306" s="102" t="s">
        <v>827</v>
      </c>
      <c r="B306" s="123" t="s">
        <v>610</v>
      </c>
      <c r="C306" s="102" t="s">
        <v>960</v>
      </c>
      <c r="D306" s="102" t="s">
        <v>960</v>
      </c>
      <c r="F306" s="116">
        <f t="shared" si="9"/>
      </c>
      <c r="G306" s="116">
        <f t="shared" si="10"/>
      </c>
    </row>
    <row r="307" spans="1:7" ht="15">
      <c r="A307" s="102" t="s">
        <v>828</v>
      </c>
      <c r="B307" s="123" t="s">
        <v>610</v>
      </c>
      <c r="C307" s="102" t="s">
        <v>960</v>
      </c>
      <c r="D307" s="102" t="s">
        <v>960</v>
      </c>
      <c r="E307" s="118"/>
      <c r="F307" s="116">
        <f t="shared" si="9"/>
      </c>
      <c r="G307" s="116">
        <f t="shared" si="10"/>
      </c>
    </row>
    <row r="308" spans="1:7" ht="15">
      <c r="A308" s="102" t="s">
        <v>829</v>
      </c>
      <c r="B308" s="123" t="s">
        <v>610</v>
      </c>
      <c r="C308" s="102" t="s">
        <v>960</v>
      </c>
      <c r="D308" s="102" t="s">
        <v>960</v>
      </c>
      <c r="E308" s="118"/>
      <c r="F308" s="116">
        <f t="shared" si="9"/>
      </c>
      <c r="G308" s="116">
        <f t="shared" si="10"/>
      </c>
    </row>
    <row r="309" spans="1:7" ht="15">
      <c r="A309" s="102" t="s">
        <v>830</v>
      </c>
      <c r="B309" s="123" t="s">
        <v>610</v>
      </c>
      <c r="C309" s="102" t="s">
        <v>960</v>
      </c>
      <c r="D309" s="102" t="s">
        <v>960</v>
      </c>
      <c r="E309" s="118"/>
      <c r="F309" s="116">
        <f t="shared" si="9"/>
      </c>
      <c r="G309" s="116">
        <f t="shared" si="10"/>
      </c>
    </row>
    <row r="310" spans="1:7" ht="15">
      <c r="A310" s="102" t="s">
        <v>831</v>
      </c>
      <c r="B310" s="123" t="s">
        <v>610</v>
      </c>
      <c r="C310" s="102" t="s">
        <v>960</v>
      </c>
      <c r="D310" s="102" t="s">
        <v>960</v>
      </c>
      <c r="E310" s="118"/>
      <c r="F310" s="116">
        <f t="shared" si="9"/>
      </c>
      <c r="G310" s="116">
        <f t="shared" si="10"/>
      </c>
    </row>
    <row r="311" spans="1:7" ht="15">
      <c r="A311" s="102" t="s">
        <v>832</v>
      </c>
      <c r="B311" s="123" t="s">
        <v>610</v>
      </c>
      <c r="C311" s="102" t="s">
        <v>960</v>
      </c>
      <c r="D311" s="102" t="s">
        <v>960</v>
      </c>
      <c r="E311" s="118"/>
      <c r="F311" s="116">
        <f t="shared" si="9"/>
      </c>
      <c r="G311" s="116">
        <f t="shared" si="10"/>
      </c>
    </row>
    <row r="312" spans="1:7" ht="15">
      <c r="A312" s="102" t="s">
        <v>833</v>
      </c>
      <c r="B312" s="123" t="s">
        <v>610</v>
      </c>
      <c r="C312" s="102" t="s">
        <v>960</v>
      </c>
      <c r="D312" s="102" t="s">
        <v>960</v>
      </c>
      <c r="E312" s="118"/>
      <c r="F312" s="116">
        <f t="shared" si="9"/>
      </c>
      <c r="G312" s="116">
        <f t="shared" si="10"/>
      </c>
    </row>
    <row r="313" spans="1:7" ht="15">
      <c r="A313" s="102" t="s">
        <v>834</v>
      </c>
      <c r="B313" s="123" t="s">
        <v>610</v>
      </c>
      <c r="C313" s="102" t="s">
        <v>960</v>
      </c>
      <c r="D313" s="102" t="s">
        <v>960</v>
      </c>
      <c r="E313" s="118"/>
      <c r="F313" s="116">
        <f t="shared" si="9"/>
      </c>
      <c r="G313" s="116">
        <f t="shared" si="10"/>
      </c>
    </row>
    <row r="314" spans="1:7" ht="15">
      <c r="A314" s="102" t="s">
        <v>835</v>
      </c>
      <c r="B314" s="123" t="s">
        <v>610</v>
      </c>
      <c r="C314" s="102" t="s">
        <v>960</v>
      </c>
      <c r="D314" s="102" t="s">
        <v>960</v>
      </c>
      <c r="E314" s="118"/>
      <c r="F314" s="116">
        <f t="shared" si="9"/>
      </c>
      <c r="G314" s="116">
        <f t="shared" si="10"/>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79" t="s">
        <v>960</v>
      </c>
      <c r="D321" s="102" t="s">
        <v>960</v>
      </c>
      <c r="F321" s="116">
        <f aca="true" t="shared" si="11" ref="F321:F334">IF($C$328=0,"",IF(C321="[for completion]","",C321/$C$328))</f>
      </c>
      <c r="G321" s="116">
        <f aca="true" t="shared" si="12" ref="G321:G334">IF($D$328=0,"",IF(D321="[for completion]","",D321/$D$328))</f>
      </c>
    </row>
    <row r="322" spans="1:7" ht="15">
      <c r="A322" s="102" t="s">
        <v>841</v>
      </c>
      <c r="B322" s="102" t="s">
        <v>728</v>
      </c>
      <c r="C322" s="279" t="s">
        <v>960</v>
      </c>
      <c r="D322" s="102" t="s">
        <v>960</v>
      </c>
      <c r="F322" s="116">
        <f t="shared" si="11"/>
      </c>
      <c r="G322" s="116">
        <f t="shared" si="12"/>
      </c>
    </row>
    <row r="323" spans="1:7" ht="15">
      <c r="A323" s="102" t="s">
        <v>842</v>
      </c>
      <c r="B323" s="102" t="s">
        <v>730</v>
      </c>
      <c r="C323" s="279" t="s">
        <v>960</v>
      </c>
      <c r="D323" s="102" t="s">
        <v>960</v>
      </c>
      <c r="F323" s="116">
        <f t="shared" si="11"/>
      </c>
      <c r="G323" s="116">
        <f t="shared" si="12"/>
      </c>
    </row>
    <row r="324" spans="1:7" ht="15">
      <c r="A324" s="102" t="s">
        <v>843</v>
      </c>
      <c r="B324" s="102" t="s">
        <v>732</v>
      </c>
      <c r="C324" s="279" t="s">
        <v>960</v>
      </c>
      <c r="D324" s="102" t="s">
        <v>960</v>
      </c>
      <c r="F324" s="116">
        <f t="shared" si="11"/>
      </c>
      <c r="G324" s="116">
        <f t="shared" si="12"/>
      </c>
    </row>
    <row r="325" spans="1:7" ht="15">
      <c r="A325" s="102" t="s">
        <v>844</v>
      </c>
      <c r="B325" s="102" t="s">
        <v>734</v>
      </c>
      <c r="C325" s="279" t="s">
        <v>960</v>
      </c>
      <c r="D325" s="102" t="s">
        <v>960</v>
      </c>
      <c r="F325" s="116">
        <f t="shared" si="11"/>
      </c>
      <c r="G325" s="116">
        <f t="shared" si="12"/>
      </c>
    </row>
    <row r="326" spans="1:7" ht="15">
      <c r="A326" s="102" t="s">
        <v>845</v>
      </c>
      <c r="B326" s="102" t="s">
        <v>736</v>
      </c>
      <c r="C326" s="279" t="s">
        <v>960</v>
      </c>
      <c r="D326" s="102" t="s">
        <v>960</v>
      </c>
      <c r="F326" s="116">
        <f t="shared" si="11"/>
      </c>
      <c r="G326" s="116">
        <f t="shared" si="12"/>
      </c>
    </row>
    <row r="327" spans="1:7" ht="15">
      <c r="A327" s="102" t="s">
        <v>846</v>
      </c>
      <c r="B327" s="102" t="s">
        <v>738</v>
      </c>
      <c r="C327" s="279" t="s">
        <v>960</v>
      </c>
      <c r="D327" s="102" t="s">
        <v>960</v>
      </c>
      <c r="F327" s="116">
        <f t="shared" si="11"/>
      </c>
      <c r="G327" s="116">
        <f t="shared" si="12"/>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1"/>
      </c>
      <c r="G329" s="116">
        <f t="shared" si="12"/>
      </c>
    </row>
    <row r="330" spans="1:7" ht="15" outlineLevel="1">
      <c r="A330" s="102" t="s">
        <v>849</v>
      </c>
      <c r="B330" s="119" t="s">
        <v>743</v>
      </c>
      <c r="F330" s="116">
        <f t="shared" si="11"/>
      </c>
      <c r="G330" s="116">
        <f t="shared" si="12"/>
      </c>
    </row>
    <row r="331" spans="1:7" ht="15" outlineLevel="1">
      <c r="A331" s="102" t="s">
        <v>850</v>
      </c>
      <c r="B331" s="119" t="s">
        <v>745</v>
      </c>
      <c r="F331" s="116">
        <f t="shared" si="11"/>
      </c>
      <c r="G331" s="116">
        <f t="shared" si="12"/>
      </c>
    </row>
    <row r="332" spans="1:7" ht="15" outlineLevel="1">
      <c r="A332" s="102" t="s">
        <v>851</v>
      </c>
      <c r="B332" s="119" t="s">
        <v>747</v>
      </c>
      <c r="F332" s="116">
        <f t="shared" si="11"/>
      </c>
      <c r="G332" s="116">
        <f t="shared" si="12"/>
      </c>
    </row>
    <row r="333" spans="1:7" ht="15" outlineLevel="1">
      <c r="A333" s="102" t="s">
        <v>852</v>
      </c>
      <c r="B333" s="119" t="s">
        <v>749</v>
      </c>
      <c r="F333" s="116">
        <f t="shared" si="11"/>
      </c>
      <c r="G333" s="116">
        <f t="shared" si="12"/>
      </c>
    </row>
    <row r="334" spans="1:7" ht="15" outlineLevel="1">
      <c r="A334" s="102" t="s">
        <v>853</v>
      </c>
      <c r="B334" s="119" t="s">
        <v>751</v>
      </c>
      <c r="F334" s="116">
        <f t="shared" si="11"/>
      </c>
      <c r="G334" s="116">
        <f t="shared" si="12"/>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37" t="s">
        <v>960</v>
      </c>
      <c r="D344" s="137" t="s">
        <v>960</v>
      </c>
      <c r="F344" s="116">
        <f t="shared" si="13"/>
      </c>
      <c r="G344" s="116">
        <f t="shared" si="14"/>
      </c>
    </row>
    <row r="345" spans="1:7" ht="15">
      <c r="A345" s="102" t="s">
        <v>862</v>
      </c>
      <c r="B345" s="102" t="s">
        <v>730</v>
      </c>
      <c r="C345" s="137" t="s">
        <v>960</v>
      </c>
      <c r="D345" s="137" t="s">
        <v>960</v>
      </c>
      <c r="F345" s="116">
        <f t="shared" si="13"/>
      </c>
      <c r="G345" s="116">
        <f t="shared" si="14"/>
      </c>
    </row>
    <row r="346" spans="1:7" ht="15">
      <c r="A346" s="102" t="s">
        <v>863</v>
      </c>
      <c r="B346" s="102" t="s">
        <v>732</v>
      </c>
      <c r="C346" s="137" t="s">
        <v>960</v>
      </c>
      <c r="D346" s="137" t="s">
        <v>960</v>
      </c>
      <c r="F346" s="116">
        <f t="shared" si="13"/>
      </c>
      <c r="G346" s="116">
        <f t="shared" si="14"/>
      </c>
    </row>
    <row r="347" spans="1:7" ht="15">
      <c r="A347" s="102" t="s">
        <v>864</v>
      </c>
      <c r="B347" s="102" t="s">
        <v>734</v>
      </c>
      <c r="C347" s="137" t="s">
        <v>960</v>
      </c>
      <c r="D347" s="137" t="s">
        <v>960</v>
      </c>
      <c r="F347" s="116">
        <f t="shared" si="13"/>
      </c>
      <c r="G347" s="116">
        <f t="shared" si="14"/>
      </c>
    </row>
    <row r="348" spans="1:7" ht="15">
      <c r="A348" s="102" t="s">
        <v>865</v>
      </c>
      <c r="B348" s="102" t="s">
        <v>736</v>
      </c>
      <c r="C348" s="137" t="s">
        <v>960</v>
      </c>
      <c r="D348" s="137" t="s">
        <v>960</v>
      </c>
      <c r="F348" s="116">
        <f t="shared" si="13"/>
      </c>
      <c r="G348" s="116">
        <f t="shared" si="14"/>
      </c>
    </row>
    <row r="349" spans="1:7" ht="15">
      <c r="A349" s="102" t="s">
        <v>866</v>
      </c>
      <c r="B349" s="102" t="s">
        <v>738</v>
      </c>
      <c r="C349" s="137" t="s">
        <v>960</v>
      </c>
      <c r="D349" s="137" t="s">
        <v>960</v>
      </c>
      <c r="F349" s="116">
        <f t="shared" si="13"/>
      </c>
      <c r="G349" s="116">
        <f t="shared" si="14"/>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5" t="s">
        <v>1479</v>
      </c>
    </row>
    <row r="7" spans="1:3" ht="15">
      <c r="A7" s="1" t="s">
        <v>924</v>
      </c>
      <c r="B7" s="38" t="s">
        <v>925</v>
      </c>
      <c r="C7" s="275" t="s">
        <v>1480</v>
      </c>
    </row>
    <row r="8" spans="1:3" ht="15">
      <c r="A8" s="1" t="s">
        <v>926</v>
      </c>
      <c r="B8" s="38" t="s">
        <v>927</v>
      </c>
      <c r="C8" s="275" t="s">
        <v>1481</v>
      </c>
    </row>
    <row r="9" spans="1:3" ht="15">
      <c r="A9" s="1" t="s">
        <v>928</v>
      </c>
      <c r="B9" s="38" t="s">
        <v>929</v>
      </c>
      <c r="C9" s="102" t="s">
        <v>1482</v>
      </c>
    </row>
    <row r="10" spans="1:3" ht="44.25" customHeight="1">
      <c r="A10" s="1" t="s">
        <v>930</v>
      </c>
      <c r="B10" s="38" t="s">
        <v>1149</v>
      </c>
      <c r="C10" s="102" t="s">
        <v>1483</v>
      </c>
    </row>
    <row r="11" spans="1:3" ht="54.75" customHeight="1">
      <c r="A11" s="1" t="s">
        <v>931</v>
      </c>
      <c r="B11" s="38" t="s">
        <v>932</v>
      </c>
      <c r="C11" s="102" t="s">
        <v>1484</v>
      </c>
    </row>
    <row r="12" spans="1:3" ht="60">
      <c r="A12" s="1" t="s">
        <v>933</v>
      </c>
      <c r="B12" s="38" t="s">
        <v>934</v>
      </c>
      <c r="C12" s="102" t="s">
        <v>1485</v>
      </c>
    </row>
    <row r="13" spans="1:3" ht="15">
      <c r="A13" s="1" t="s">
        <v>935</v>
      </c>
      <c r="B13" s="38" t="s">
        <v>936</v>
      </c>
      <c r="C13" s="102" t="s">
        <v>1486</v>
      </c>
    </row>
    <row r="14" spans="1:3" ht="30">
      <c r="A14" s="1" t="s">
        <v>937</v>
      </c>
      <c r="B14" s="38" t="s">
        <v>938</v>
      </c>
      <c r="C14" s="102" t="s">
        <v>1487</v>
      </c>
    </row>
    <row r="15" spans="1:3" ht="15">
      <c r="A15" s="1" t="s">
        <v>939</v>
      </c>
      <c r="B15" s="38" t="s">
        <v>940</v>
      </c>
      <c r="C15" s="102" t="s">
        <v>1488</v>
      </c>
    </row>
    <row r="16" spans="1:3" ht="30">
      <c r="A16" s="1" t="s">
        <v>941</v>
      </c>
      <c r="B16" s="42" t="s">
        <v>942</v>
      </c>
      <c r="C16" s="102" t="s">
        <v>1489</v>
      </c>
    </row>
    <row r="17" spans="1:3" ht="45">
      <c r="A17" s="1" t="s">
        <v>943</v>
      </c>
      <c r="B17" s="42" t="s">
        <v>944</v>
      </c>
      <c r="C17" s="102" t="s">
        <v>1490</v>
      </c>
    </row>
    <row r="18" spans="1:3" ht="15">
      <c r="A18" s="1" t="s">
        <v>945</v>
      </c>
      <c r="B18" s="42" t="s">
        <v>946</v>
      </c>
      <c r="C18" s="102" t="s">
        <v>1491</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51.7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1">
      <selection activeCell="G260" sqref="G260"/>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1501</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1330</v>
      </c>
      <c r="D26" s="165"/>
      <c r="E26" s="165"/>
      <c r="F26" s="165"/>
      <c r="G26" s="165"/>
      <c r="H26" s="158"/>
    </row>
    <row r="27" spans="2:8" ht="15.75" customHeight="1">
      <c r="B27" s="156"/>
      <c r="C27" s="172"/>
      <c r="D27" s="173"/>
      <c r="E27" s="177"/>
      <c r="F27" s="175"/>
      <c r="G27" s="176"/>
      <c r="H27" s="158"/>
    </row>
    <row r="28" spans="2:8" ht="15.75" customHeight="1">
      <c r="B28" s="156"/>
      <c r="C28" s="178" t="s">
        <v>1331</v>
      </c>
      <c r="D28" s="165"/>
      <c r="E28" s="165"/>
      <c r="F28" s="165"/>
      <c r="G28" s="165"/>
      <c r="H28" s="158"/>
    </row>
    <row r="29" spans="2:8" ht="15.75">
      <c r="B29" s="156"/>
      <c r="C29" s="168"/>
      <c r="D29" s="168"/>
      <c r="E29" s="168"/>
      <c r="F29" s="168"/>
      <c r="G29" s="168"/>
      <c r="H29" s="158"/>
    </row>
    <row r="30" spans="2:8" ht="15.75">
      <c r="B30" s="156"/>
      <c r="C30" s="179" t="s">
        <v>1332</v>
      </c>
      <c r="D30" s="180"/>
      <c r="E30" s="281"/>
      <c r="F30" s="282"/>
      <c r="G30" s="163"/>
      <c r="H30" s="158"/>
    </row>
    <row r="31" spans="2:11" ht="15">
      <c r="B31" s="156"/>
      <c r="C31" s="181" t="s">
        <v>1333</v>
      </c>
      <c r="D31" s="163"/>
      <c r="E31" s="185">
        <v>676863829.0639738</v>
      </c>
      <c r="F31" s="281"/>
      <c r="G31" s="163"/>
      <c r="H31" s="158"/>
      <c r="J31" s="182"/>
      <c r="K31" s="182"/>
    </row>
    <row r="32" spans="2:11" ht="15.75">
      <c r="B32" s="156"/>
      <c r="C32" s="183" t="s">
        <v>1334</v>
      </c>
      <c r="D32" s="163"/>
      <c r="E32" s="283"/>
      <c r="F32" s="281"/>
      <c r="G32" s="163"/>
      <c r="H32" s="158"/>
      <c r="J32" s="182"/>
      <c r="K32" s="182"/>
    </row>
    <row r="33" spans="2:11" ht="15">
      <c r="B33" s="156"/>
      <c r="C33" s="184" t="s">
        <v>1335</v>
      </c>
      <c r="D33" s="163"/>
      <c r="E33" s="280">
        <v>0.78740157480315</v>
      </c>
      <c r="F33" s="281"/>
      <c r="G33" s="163"/>
      <c r="H33" s="158"/>
      <c r="J33" s="182"/>
      <c r="K33" s="182"/>
    </row>
    <row r="34" spans="2:11" ht="15.75">
      <c r="B34" s="156"/>
      <c r="C34" s="183" t="s">
        <v>1336</v>
      </c>
      <c r="D34" s="163"/>
      <c r="E34" s="283"/>
      <c r="F34" s="281"/>
      <c r="G34" s="163"/>
      <c r="H34" s="158"/>
      <c r="J34" s="182"/>
      <c r="K34" s="182"/>
    </row>
    <row r="35" spans="2:11" ht="15">
      <c r="B35" s="156"/>
      <c r="C35" s="181" t="s">
        <v>1337</v>
      </c>
      <c r="D35" s="181"/>
      <c r="E35" s="185">
        <v>641964.2199999974</v>
      </c>
      <c r="F35" s="281"/>
      <c r="G35" s="163"/>
      <c r="H35" s="158"/>
      <c r="J35" s="182"/>
      <c r="K35" s="182"/>
    </row>
    <row r="36" spans="2:11" ht="15.75">
      <c r="B36" s="156"/>
      <c r="C36" s="183" t="s">
        <v>1336</v>
      </c>
      <c r="D36" s="163"/>
      <c r="E36" s="283"/>
      <c r="F36" s="281"/>
      <c r="G36" s="163"/>
      <c r="H36" s="158"/>
      <c r="J36" s="182"/>
      <c r="K36" s="182"/>
    </row>
    <row r="37" spans="2:11" ht="45" customHeight="1">
      <c r="B37" s="156"/>
      <c r="C37" s="186" t="s">
        <v>1338</v>
      </c>
      <c r="D37" s="186"/>
      <c r="E37" s="282"/>
      <c r="F37" s="281"/>
      <c r="G37" s="163"/>
      <c r="H37" s="158"/>
      <c r="J37" s="182"/>
      <c r="K37" s="182"/>
    </row>
    <row r="38" spans="2:11" ht="15" customHeight="1">
      <c r="B38" s="156"/>
      <c r="C38" s="186"/>
      <c r="D38" s="186"/>
      <c r="E38" s="284"/>
      <c r="F38" s="281"/>
      <c r="G38" s="163"/>
      <c r="H38" s="158"/>
      <c r="J38" s="182"/>
      <c r="K38" s="182"/>
    </row>
    <row r="39" spans="2:11" ht="15.75" customHeight="1">
      <c r="B39" s="156"/>
      <c r="C39" s="187" t="s">
        <v>1336</v>
      </c>
      <c r="D39" s="163"/>
      <c r="E39" s="281"/>
      <c r="F39" s="281"/>
      <c r="G39" s="163"/>
      <c r="H39" s="158"/>
      <c r="J39" s="182"/>
      <c r="K39" s="182"/>
    </row>
    <row r="40" spans="2:11" ht="30" customHeight="1">
      <c r="B40" s="156"/>
      <c r="C40" s="188" t="s">
        <v>1339</v>
      </c>
      <c r="D40" s="188"/>
      <c r="E40" s="283"/>
      <c r="F40" s="285"/>
      <c r="G40" s="163"/>
      <c r="H40" s="158"/>
      <c r="J40" s="182"/>
      <c r="K40" s="182"/>
    </row>
    <row r="41" spans="2:11" ht="15" customHeight="1">
      <c r="B41" s="156"/>
      <c r="C41" s="188"/>
      <c r="D41" s="188"/>
      <c r="E41" s="283"/>
      <c r="F41" s="281"/>
      <c r="G41" s="163"/>
      <c r="H41" s="158"/>
      <c r="J41" s="182"/>
      <c r="K41" s="182"/>
    </row>
    <row r="42" spans="2:11" ht="15" customHeight="1">
      <c r="B42" s="156"/>
      <c r="C42" s="189"/>
      <c r="D42" s="189"/>
      <c r="E42" s="283"/>
      <c r="F42" s="185">
        <v>533605609.15226305</v>
      </c>
      <c r="G42" s="163"/>
      <c r="H42" s="158"/>
      <c r="J42" s="182"/>
      <c r="K42" s="182"/>
    </row>
    <row r="43" spans="2:11" ht="15.75">
      <c r="B43" s="156"/>
      <c r="C43" s="183" t="s">
        <v>1340</v>
      </c>
      <c r="D43" s="163"/>
      <c r="E43" s="281"/>
      <c r="F43" s="285"/>
      <c r="G43" s="163"/>
      <c r="H43" s="158"/>
      <c r="J43" s="182"/>
      <c r="K43" s="182"/>
    </row>
    <row r="44" spans="2:11" ht="75" customHeight="1">
      <c r="B44" s="156"/>
      <c r="C44" s="190" t="s">
        <v>1341</v>
      </c>
      <c r="D44" s="190"/>
      <c r="E44" s="286">
        <v>9672629.948013699</v>
      </c>
      <c r="F44" s="283"/>
      <c r="G44" s="163"/>
      <c r="H44" s="158"/>
      <c r="J44" s="182"/>
      <c r="K44" s="182"/>
    </row>
    <row r="45" spans="2:11" ht="15" customHeight="1">
      <c r="B45" s="156"/>
      <c r="C45" s="157"/>
      <c r="D45" s="163"/>
      <c r="E45" s="287"/>
      <c r="F45" s="191">
        <v>523932979.2042493</v>
      </c>
      <c r="G45" s="163"/>
      <c r="H45" s="158"/>
      <c r="J45" s="182"/>
      <c r="K45" s="182"/>
    </row>
    <row r="46" spans="2:11" ht="15.75" customHeight="1">
      <c r="B46" s="156"/>
      <c r="C46" s="179" t="s">
        <v>1342</v>
      </c>
      <c r="D46" s="163"/>
      <c r="E46" s="288"/>
      <c r="F46" s="285"/>
      <c r="G46" s="163"/>
      <c r="H46" s="158"/>
      <c r="J46" s="182"/>
      <c r="K46" s="182"/>
    </row>
    <row r="47" spans="2:11" ht="30" customHeight="1">
      <c r="B47" s="156"/>
      <c r="C47" s="192" t="s">
        <v>1343</v>
      </c>
      <c r="D47" s="192"/>
      <c r="E47" s="289"/>
      <c r="F47" s="191">
        <v>501849315</v>
      </c>
      <c r="G47" s="163"/>
      <c r="H47" s="158"/>
      <c r="J47" s="182"/>
      <c r="K47" s="182"/>
    </row>
    <row r="48" spans="2:11" ht="15" customHeight="1">
      <c r="B48" s="156"/>
      <c r="C48" s="157"/>
      <c r="D48" s="163"/>
      <c r="E48" s="283"/>
      <c r="F48" s="285"/>
      <c r="G48" s="157"/>
      <c r="H48" s="158"/>
      <c r="J48" s="182"/>
      <c r="K48" s="182"/>
    </row>
    <row r="49" spans="2:11" ht="15.75" customHeight="1">
      <c r="B49" s="156"/>
      <c r="C49" s="193" t="s">
        <v>1344</v>
      </c>
      <c r="D49" s="163"/>
      <c r="E49" s="290" t="s">
        <v>1345</v>
      </c>
      <c r="F49" s="281"/>
      <c r="G49" s="163"/>
      <c r="H49" s="158"/>
      <c r="J49" s="182"/>
      <c r="K49" s="182"/>
    </row>
    <row r="50" spans="2:11" ht="15">
      <c r="B50" s="156"/>
      <c r="C50" s="164"/>
      <c r="D50" s="163"/>
      <c r="E50" s="281"/>
      <c r="F50" s="281"/>
      <c r="G50" s="163"/>
      <c r="H50" s="158"/>
      <c r="J50" s="182"/>
      <c r="K50" s="182"/>
    </row>
    <row r="51" spans="2:11" ht="15.75">
      <c r="B51" s="156"/>
      <c r="C51" s="178" t="s">
        <v>1346</v>
      </c>
      <c r="D51" s="165"/>
      <c r="E51" s="291"/>
      <c r="F51" s="291"/>
      <c r="G51" s="165"/>
      <c r="H51" s="158"/>
      <c r="J51" s="182"/>
      <c r="K51" s="182"/>
    </row>
    <row r="52" spans="2:11" ht="15">
      <c r="B52" s="156"/>
      <c r="C52" s="163"/>
      <c r="D52" s="163"/>
      <c r="E52" s="281"/>
      <c r="F52" s="281"/>
      <c r="G52" s="163"/>
      <c r="H52" s="158"/>
      <c r="J52" s="182"/>
      <c r="K52" s="182"/>
    </row>
    <row r="53" spans="2:11" ht="15">
      <c r="B53" s="156"/>
      <c r="C53" s="194" t="s">
        <v>1347</v>
      </c>
      <c r="D53" s="163"/>
      <c r="E53" s="191">
        <v>680414430.2939129</v>
      </c>
      <c r="F53" s="281"/>
      <c r="G53" s="163"/>
      <c r="H53" s="158"/>
      <c r="J53" s="182"/>
      <c r="K53" s="182"/>
    </row>
    <row r="54" spans="2:11" ht="15.75">
      <c r="B54" s="156"/>
      <c r="C54" s="195" t="s">
        <v>1336</v>
      </c>
      <c r="D54" s="163"/>
      <c r="E54" s="191"/>
      <c r="F54" s="281"/>
      <c r="G54" s="163"/>
      <c r="H54" s="158"/>
      <c r="J54" s="182"/>
      <c r="K54" s="182"/>
    </row>
    <row r="55" spans="2:11" ht="15">
      <c r="B55" s="156"/>
      <c r="C55" s="194" t="s">
        <v>1348</v>
      </c>
      <c r="D55" s="163"/>
      <c r="E55" s="191"/>
      <c r="F55" s="281"/>
      <c r="G55" s="163"/>
      <c r="H55" s="158"/>
      <c r="J55" s="182"/>
      <c r="K55" s="182"/>
    </row>
    <row r="56" spans="2:11" ht="15.75">
      <c r="B56" s="156"/>
      <c r="C56" s="195" t="s">
        <v>1336</v>
      </c>
      <c r="D56" s="163"/>
      <c r="E56" s="191"/>
      <c r="F56" s="281"/>
      <c r="G56" s="163"/>
      <c r="H56" s="158"/>
      <c r="J56" s="182"/>
      <c r="K56" s="182"/>
    </row>
    <row r="57" spans="2:11" ht="15">
      <c r="B57" s="156"/>
      <c r="C57" s="194" t="s">
        <v>1349</v>
      </c>
      <c r="D57" s="163"/>
      <c r="E57" s="191"/>
      <c r="F57" s="281"/>
      <c r="G57" s="163"/>
      <c r="H57" s="158"/>
      <c r="J57" s="182"/>
      <c r="K57" s="182"/>
    </row>
    <row r="58" spans="2:11" ht="15.75">
      <c r="B58" s="156"/>
      <c r="C58" s="195" t="s">
        <v>1336</v>
      </c>
      <c r="D58" s="163"/>
      <c r="E58" s="191"/>
      <c r="F58" s="281"/>
      <c r="G58" s="163"/>
      <c r="H58" s="158"/>
      <c r="J58" s="182"/>
      <c r="K58" s="182"/>
    </row>
    <row r="59" spans="2:11" ht="45" customHeight="1">
      <c r="B59" s="156"/>
      <c r="C59" s="196" t="s">
        <v>1350</v>
      </c>
      <c r="D59" s="196"/>
      <c r="E59" s="191"/>
      <c r="F59" s="281"/>
      <c r="G59" s="163"/>
      <c r="H59" s="158"/>
      <c r="J59" s="182"/>
      <c r="K59" s="182"/>
    </row>
    <row r="60" spans="2:11" ht="15" customHeight="1">
      <c r="B60" s="156"/>
      <c r="C60" s="196"/>
      <c r="D60" s="196"/>
      <c r="E60" s="191"/>
      <c r="F60" s="285"/>
      <c r="G60" s="163"/>
      <c r="H60" s="158"/>
      <c r="J60" s="182"/>
      <c r="K60" s="182"/>
    </row>
    <row r="61" spans="2:11" ht="15" customHeight="1">
      <c r="B61" s="156"/>
      <c r="C61" s="197"/>
      <c r="D61" s="197"/>
      <c r="E61" s="191"/>
      <c r="F61" s="198">
        <v>680414430.2939129</v>
      </c>
      <c r="G61" s="163"/>
      <c r="H61" s="158"/>
      <c r="J61" s="182"/>
      <c r="K61" s="182"/>
    </row>
    <row r="62" spans="2:11" ht="15.75">
      <c r="B62" s="156"/>
      <c r="C62" s="179" t="s">
        <v>1342</v>
      </c>
      <c r="D62" s="163"/>
      <c r="E62" s="191"/>
      <c r="F62" s="281"/>
      <c r="G62" s="163"/>
      <c r="H62" s="158"/>
      <c r="J62" s="182"/>
      <c r="K62" s="182"/>
    </row>
    <row r="63" spans="2:11" ht="15">
      <c r="B63" s="156"/>
      <c r="C63" s="164" t="s">
        <v>1351</v>
      </c>
      <c r="D63" s="163"/>
      <c r="E63" s="191">
        <v>551694225.96</v>
      </c>
      <c r="F63" s="281"/>
      <c r="G63" s="163"/>
      <c r="H63" s="158"/>
      <c r="J63" s="182"/>
      <c r="K63" s="182"/>
    </row>
    <row r="64" spans="2:11" ht="15">
      <c r="B64" s="156"/>
      <c r="C64" s="180"/>
      <c r="D64" s="163"/>
      <c r="E64" s="180"/>
      <c r="F64" s="163"/>
      <c r="G64" s="163"/>
      <c r="H64" s="158"/>
      <c r="J64" s="182"/>
      <c r="K64" s="182"/>
    </row>
    <row r="65" spans="2:11" ht="32.25" customHeight="1">
      <c r="B65" s="156"/>
      <c r="C65" s="199" t="s">
        <v>1344</v>
      </c>
      <c r="D65" s="200"/>
      <c r="E65" s="199" t="s">
        <v>1345</v>
      </c>
      <c r="F65" s="304" t="s">
        <v>1352</v>
      </c>
      <c r="G65" s="304"/>
      <c r="H65" s="158"/>
      <c r="J65" s="182"/>
      <c r="K65" s="182"/>
    </row>
    <row r="66" spans="2:11" ht="15.75" customHeight="1">
      <c r="B66" s="156"/>
      <c r="C66" s="180"/>
      <c r="D66" s="163"/>
      <c r="E66" s="180"/>
      <c r="F66" s="163"/>
      <c r="G66" s="163"/>
      <c r="H66" s="158"/>
      <c r="J66" s="182"/>
      <c r="K66" s="182"/>
    </row>
    <row r="67" spans="2:11" ht="15.75" customHeight="1">
      <c r="B67" s="156"/>
      <c r="C67" s="178" t="s">
        <v>1353</v>
      </c>
      <c r="D67" s="165"/>
      <c r="E67" s="165"/>
      <c r="F67" s="165"/>
      <c r="G67" s="165"/>
      <c r="H67" s="158"/>
      <c r="J67" s="182"/>
      <c r="K67" s="182"/>
    </row>
    <row r="68" spans="2:11" ht="15">
      <c r="B68" s="156"/>
      <c r="C68" s="180"/>
      <c r="D68" s="163"/>
      <c r="E68" s="180"/>
      <c r="F68" s="163"/>
      <c r="G68" s="163"/>
      <c r="H68" s="158"/>
      <c r="J68" s="182"/>
      <c r="K68" s="182"/>
    </row>
    <row r="69" spans="2:11" ht="15">
      <c r="B69" s="156"/>
      <c r="C69" s="164" t="s">
        <v>1354</v>
      </c>
      <c r="D69" s="163"/>
      <c r="E69" s="185">
        <v>15789881.136969145</v>
      </c>
      <c r="F69" s="163"/>
      <c r="G69" s="163"/>
      <c r="H69" s="158"/>
      <c r="J69" s="182"/>
      <c r="K69" s="182"/>
    </row>
    <row r="70" spans="2:11" ht="15">
      <c r="B70" s="156"/>
      <c r="C70" s="164" t="s">
        <v>1355</v>
      </c>
      <c r="D70" s="163"/>
      <c r="E70" s="191"/>
      <c r="F70" s="163"/>
      <c r="G70" s="163"/>
      <c r="H70" s="158"/>
      <c r="J70" s="182"/>
      <c r="K70" s="182"/>
    </row>
    <row r="71" spans="2:11" ht="15">
      <c r="B71" s="156"/>
      <c r="C71" s="164" t="s">
        <v>1356</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1357</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1344</v>
      </c>
      <c r="D75" s="163"/>
      <c r="E75" s="159" t="s">
        <v>1345</v>
      </c>
      <c r="F75" s="163"/>
      <c r="G75" s="163"/>
      <c r="H75" s="158"/>
      <c r="J75" s="182"/>
      <c r="K75" s="182"/>
    </row>
    <row r="76" spans="2:8" ht="15">
      <c r="B76" s="156"/>
      <c r="C76" s="163"/>
      <c r="D76" s="163"/>
      <c r="E76" s="163"/>
      <c r="F76" s="163"/>
      <c r="G76" s="163"/>
      <c r="H76" s="158"/>
    </row>
    <row r="77" spans="2:8" ht="12.75">
      <c r="B77" s="156"/>
      <c r="C77" s="201" t="s">
        <v>1358</v>
      </c>
      <c r="D77" s="201"/>
      <c r="E77" s="201"/>
      <c r="F77" s="201"/>
      <c r="G77" s="201"/>
      <c r="H77" s="158"/>
    </row>
    <row r="78" spans="2:8" ht="12.75" customHeight="1">
      <c r="B78" s="156"/>
      <c r="C78" s="305" t="s">
        <v>1359</v>
      </c>
      <c r="D78" s="305"/>
      <c r="E78" s="305"/>
      <c r="F78" s="305"/>
      <c r="G78" s="305"/>
      <c r="H78" s="158"/>
    </row>
    <row r="79" spans="2:8" ht="12.75" customHeight="1">
      <c r="B79" s="156"/>
      <c r="C79" s="306" t="s">
        <v>1360</v>
      </c>
      <c r="D79" s="306"/>
      <c r="E79" s="306"/>
      <c r="F79" s="306"/>
      <c r="G79" s="306"/>
      <c r="H79" s="158"/>
    </row>
    <row r="80" spans="2:8" ht="12.75" customHeight="1">
      <c r="B80" s="156"/>
      <c r="C80" s="306" t="s">
        <v>1500</v>
      </c>
      <c r="D80" s="306"/>
      <c r="E80" s="306"/>
      <c r="F80" s="306"/>
      <c r="G80" s="306"/>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1361</v>
      </c>
      <c r="D83" s="165"/>
      <c r="E83" s="165"/>
      <c r="F83" s="165"/>
      <c r="G83" s="165"/>
      <c r="H83" s="158"/>
    </row>
    <row r="84" spans="2:8" ht="15">
      <c r="B84" s="156"/>
      <c r="C84" s="202"/>
      <c r="D84" s="164"/>
      <c r="E84" s="164"/>
      <c r="F84" s="164"/>
      <c r="G84" s="164"/>
      <c r="H84" s="158"/>
    </row>
    <row r="85" spans="2:8" ht="15.75">
      <c r="B85" s="156"/>
      <c r="C85" s="203" t="s">
        <v>1362</v>
      </c>
      <c r="D85" s="204" t="s">
        <v>1363</v>
      </c>
      <c r="E85" s="205"/>
      <c r="F85" s="205"/>
      <c r="G85" s="205"/>
      <c r="H85" s="158"/>
    </row>
    <row r="86" spans="2:8" ht="15">
      <c r="B86" s="156"/>
      <c r="C86" s="206" t="s">
        <v>1364</v>
      </c>
      <c r="D86" s="207">
        <v>681155947.6800014</v>
      </c>
      <c r="E86" s="205"/>
      <c r="F86" s="205"/>
      <c r="G86" s="208"/>
      <c r="H86" s="158"/>
    </row>
    <row r="87" spans="2:8" ht="15">
      <c r="B87" s="156"/>
      <c r="C87" s="206" t="s">
        <v>1365</v>
      </c>
      <c r="D87" s="209">
        <v>1454281302.2799914</v>
      </c>
      <c r="E87" s="210"/>
      <c r="F87" s="205"/>
      <c r="G87" s="211"/>
      <c r="H87" s="158"/>
    </row>
    <row r="88" spans="2:8" ht="15">
      <c r="B88" s="156"/>
      <c r="C88" s="206" t="s">
        <v>1366</v>
      </c>
      <c r="D88" s="207">
        <v>33345.86320458224</v>
      </c>
      <c r="E88" s="205"/>
      <c r="F88" s="205"/>
      <c r="G88" s="208"/>
      <c r="H88" s="158"/>
    </row>
    <row r="89" spans="2:8" ht="15">
      <c r="B89" s="156"/>
      <c r="C89" s="206" t="s">
        <v>1367</v>
      </c>
      <c r="D89" s="207">
        <v>79295.90781710419</v>
      </c>
      <c r="E89" s="205"/>
      <c r="F89" s="205"/>
      <c r="G89" s="208"/>
      <c r="H89" s="158"/>
    </row>
    <row r="90" spans="2:8" ht="15">
      <c r="B90" s="156"/>
      <c r="C90" s="206" t="s">
        <v>1368</v>
      </c>
      <c r="D90" s="207">
        <v>1399593.84</v>
      </c>
      <c r="E90" s="205"/>
      <c r="F90" s="205"/>
      <c r="G90" s="208"/>
      <c r="H90" s="158"/>
    </row>
    <row r="91" spans="2:8" ht="15">
      <c r="B91" s="156"/>
      <c r="C91" s="206" t="s">
        <v>1369</v>
      </c>
      <c r="D91" s="207">
        <v>1500000</v>
      </c>
      <c r="E91" s="205"/>
      <c r="F91" s="205"/>
      <c r="G91" s="208"/>
      <c r="H91" s="158"/>
    </row>
    <row r="92" spans="2:8" ht="15">
      <c r="B92" s="156"/>
      <c r="C92" s="206" t="s">
        <v>1370</v>
      </c>
      <c r="D92" s="207">
        <v>20427</v>
      </c>
      <c r="E92" s="205"/>
      <c r="F92" s="205"/>
      <c r="G92" s="208"/>
      <c r="H92" s="158"/>
    </row>
    <row r="93" spans="2:8" ht="15">
      <c r="B93" s="156"/>
      <c r="C93" s="206" t="s">
        <v>1371</v>
      </c>
      <c r="D93" s="212">
        <v>10.023106304548609</v>
      </c>
      <c r="E93" s="213"/>
      <c r="F93" s="214"/>
      <c r="G93" s="215"/>
      <c r="H93" s="158"/>
    </row>
    <row r="94" spans="2:8" ht="15">
      <c r="B94" s="156"/>
      <c r="C94" s="206" t="s">
        <v>1372</v>
      </c>
      <c r="D94" s="216">
        <v>13.268881545384115</v>
      </c>
      <c r="E94" s="213"/>
      <c r="F94" s="214"/>
      <c r="G94" s="217"/>
      <c r="H94" s="158"/>
    </row>
    <row r="95" spans="2:8" ht="15">
      <c r="B95" s="156"/>
      <c r="C95" s="206" t="s">
        <v>1373</v>
      </c>
      <c r="D95" s="212">
        <v>23.29198784993263</v>
      </c>
      <c r="E95" s="213"/>
      <c r="F95" s="214"/>
      <c r="G95" s="218"/>
      <c r="H95" s="158"/>
    </row>
    <row r="96" spans="2:8" ht="15">
      <c r="B96" s="156"/>
      <c r="C96" s="206" t="s">
        <v>1374</v>
      </c>
      <c r="D96" s="219">
        <v>0.6411021248490211</v>
      </c>
      <c r="E96" s="205"/>
      <c r="F96" s="214"/>
      <c r="G96" s="218"/>
      <c r="H96" s="158"/>
    </row>
    <row r="97" spans="2:8" ht="15">
      <c r="B97" s="156"/>
      <c r="C97" s="206" t="s">
        <v>1375</v>
      </c>
      <c r="D97" s="219">
        <v>0.36441850496534844</v>
      </c>
      <c r="E97" s="205"/>
      <c r="F97" s="214"/>
      <c r="G97" s="218"/>
      <c r="H97" s="158"/>
    </row>
    <row r="98" spans="2:8" ht="15">
      <c r="B98" s="156"/>
      <c r="C98" s="206" t="s">
        <v>1376</v>
      </c>
      <c r="D98" s="219">
        <v>0.5045770258259025</v>
      </c>
      <c r="E98" s="205"/>
      <c r="F98" s="218"/>
      <c r="G98" s="218"/>
      <c r="H98" s="158"/>
    </row>
    <row r="99" spans="2:8" ht="15">
      <c r="B99" s="156"/>
      <c r="C99" s="206" t="s">
        <v>1377</v>
      </c>
      <c r="D99" s="220">
        <v>0.023376789194835424</v>
      </c>
      <c r="E99" s="205"/>
      <c r="F99" s="218"/>
      <c r="G99" s="218"/>
      <c r="H99" s="158"/>
    </row>
    <row r="100" spans="2:8" ht="15">
      <c r="B100" s="156"/>
      <c r="C100" s="206" t="s">
        <v>1378</v>
      </c>
      <c r="D100" s="220">
        <v>0.9576630825169747</v>
      </c>
      <c r="E100" s="205"/>
      <c r="F100" s="218"/>
      <c r="G100" s="218"/>
      <c r="H100" s="158"/>
    </row>
    <row r="101" spans="2:8" ht="15">
      <c r="B101" s="156"/>
      <c r="C101" s="206" t="s">
        <v>1379</v>
      </c>
      <c r="D101" s="220">
        <v>0.027559176358860626</v>
      </c>
      <c r="E101" s="205"/>
      <c r="F101" s="218"/>
      <c r="G101" s="218"/>
      <c r="H101" s="158"/>
    </row>
    <row r="102" spans="2:8" ht="15">
      <c r="B102" s="156"/>
      <c r="C102" s="206" t="s">
        <v>1380</v>
      </c>
      <c r="D102" s="220">
        <v>0.014777741124164512</v>
      </c>
      <c r="E102" s="205"/>
      <c r="F102" s="218"/>
      <c r="G102" s="218"/>
      <c r="H102" s="158"/>
    </row>
    <row r="103" spans="2:8" ht="15">
      <c r="B103" s="156"/>
      <c r="C103" s="206" t="s">
        <v>1381</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1382</v>
      </c>
      <c r="D106" s="214"/>
      <c r="E106" s="205"/>
      <c r="F106" s="205"/>
      <c r="G106" s="205"/>
      <c r="H106" s="158"/>
    </row>
    <row r="107" spans="2:8" ht="15">
      <c r="B107" s="156"/>
      <c r="C107" s="205"/>
      <c r="D107" s="214"/>
      <c r="E107" s="205"/>
      <c r="F107" s="205"/>
      <c r="G107" s="205"/>
      <c r="H107" s="158"/>
    </row>
    <row r="108" spans="2:8" ht="15.75">
      <c r="B108" s="156"/>
      <c r="C108" s="223" t="s">
        <v>1383</v>
      </c>
      <c r="D108" s="224" t="s">
        <v>689</v>
      </c>
      <c r="E108" s="223" t="s">
        <v>1384</v>
      </c>
      <c r="F108" s="223" t="s">
        <v>1385</v>
      </c>
      <c r="G108" s="223" t="s">
        <v>1384</v>
      </c>
      <c r="H108" s="158"/>
    </row>
    <row r="109" spans="2:8" ht="15">
      <c r="B109" s="156"/>
      <c r="C109" s="225" t="s">
        <v>1386</v>
      </c>
      <c r="D109" s="226">
        <v>7807</v>
      </c>
      <c r="E109" s="227">
        <v>0.3821902384099476</v>
      </c>
      <c r="F109" s="221">
        <v>136969095.74000025</v>
      </c>
      <c r="G109" s="227">
        <v>0.20108331463083232</v>
      </c>
      <c r="H109" s="158"/>
    </row>
    <row r="110" spans="2:8" ht="15">
      <c r="B110" s="156"/>
      <c r="C110" s="225" t="s">
        <v>1387</v>
      </c>
      <c r="D110" s="226">
        <v>4047</v>
      </c>
      <c r="E110" s="227">
        <v>0.1981201351152886</v>
      </c>
      <c r="F110" s="221">
        <v>133309091.06999984</v>
      </c>
      <c r="G110" s="227">
        <v>0.19571008889234132</v>
      </c>
      <c r="H110" s="158"/>
    </row>
    <row r="111" spans="2:8" ht="15">
      <c r="B111" s="156"/>
      <c r="C111" s="225" t="s">
        <v>1388</v>
      </c>
      <c r="D111" s="226">
        <v>3525</v>
      </c>
      <c r="E111" s="227">
        <v>0.17256572183874283</v>
      </c>
      <c r="F111" s="221">
        <v>146713780.98000005</v>
      </c>
      <c r="G111" s="227">
        <v>0.21538941483180676</v>
      </c>
      <c r="H111" s="158"/>
    </row>
    <row r="112" spans="2:8" ht="15">
      <c r="B112" s="156"/>
      <c r="C112" s="225" t="s">
        <v>1389</v>
      </c>
      <c r="D112" s="226">
        <v>2666</v>
      </c>
      <c r="E112" s="227">
        <v>0.13051353600626622</v>
      </c>
      <c r="F112" s="221">
        <v>126474809.75999993</v>
      </c>
      <c r="G112" s="227">
        <v>0.18567673113737007</v>
      </c>
      <c r="H112" s="158"/>
    </row>
    <row r="113" spans="2:8" ht="15">
      <c r="B113" s="156"/>
      <c r="C113" s="225" t="s">
        <v>1390</v>
      </c>
      <c r="D113" s="226">
        <v>1477</v>
      </c>
      <c r="E113" s="227">
        <v>0.0723062613208009</v>
      </c>
      <c r="F113" s="221">
        <v>78225648.60000011</v>
      </c>
      <c r="G113" s="227">
        <v>0.11484249512381807</v>
      </c>
      <c r="H113" s="158"/>
    </row>
    <row r="114" spans="2:8" ht="15">
      <c r="B114" s="156"/>
      <c r="C114" s="225" t="s">
        <v>1391</v>
      </c>
      <c r="D114" s="226">
        <v>586</v>
      </c>
      <c r="E114" s="227">
        <v>0.028687521417731433</v>
      </c>
      <c r="F114" s="221">
        <v>34624192.44000002</v>
      </c>
      <c r="G114" s="227">
        <v>0.050831520385205664</v>
      </c>
      <c r="H114" s="158"/>
    </row>
    <row r="115" spans="2:8" ht="15">
      <c r="B115" s="156"/>
      <c r="C115" s="225" t="s">
        <v>1392</v>
      </c>
      <c r="D115" s="226">
        <v>213</v>
      </c>
      <c r="E115" s="227">
        <v>0.01042737553238361</v>
      </c>
      <c r="F115" s="221">
        <v>15710646.459999997</v>
      </c>
      <c r="G115" s="227">
        <v>0.023064683665333992</v>
      </c>
      <c r="H115" s="158"/>
    </row>
    <row r="116" spans="2:8" ht="15">
      <c r="B116" s="156"/>
      <c r="C116" s="225" t="s">
        <v>1393</v>
      </c>
      <c r="D116" s="226">
        <v>53</v>
      </c>
      <c r="E116" s="227">
        <v>0.002594605179419396</v>
      </c>
      <c r="F116" s="221">
        <v>3363412.090000001</v>
      </c>
      <c r="G116" s="227">
        <v>0.004937800369292372</v>
      </c>
      <c r="H116" s="158"/>
    </row>
    <row r="117" spans="2:8" ht="15">
      <c r="B117" s="156"/>
      <c r="C117" s="225" t="s">
        <v>1394</v>
      </c>
      <c r="D117" s="226">
        <v>28</v>
      </c>
      <c r="E117" s="227">
        <v>0.0013707348117687375</v>
      </c>
      <c r="F117" s="221">
        <v>3713510.97</v>
      </c>
      <c r="G117" s="227">
        <v>0.005451777941084011</v>
      </c>
      <c r="H117" s="158"/>
    </row>
    <row r="118" spans="2:8" ht="15">
      <c r="B118" s="156"/>
      <c r="C118" s="225" t="s">
        <v>1395</v>
      </c>
      <c r="D118" s="226">
        <v>25</v>
      </c>
      <c r="E118" s="227">
        <v>0.0012238703676506583</v>
      </c>
      <c r="F118" s="221">
        <v>2051759.5700000003</v>
      </c>
      <c r="G118" s="227">
        <v>0.0030121730229152968</v>
      </c>
      <c r="H118" s="158"/>
    </row>
    <row r="119" spans="2:8" ht="15.75">
      <c r="B119" s="156"/>
      <c r="C119" s="228"/>
      <c r="D119" s="229">
        <v>20427</v>
      </c>
      <c r="E119" s="230">
        <v>1</v>
      </c>
      <c r="F119" s="229">
        <v>681155947.6800003</v>
      </c>
      <c r="G119" s="230">
        <v>0.9999999999999998</v>
      </c>
      <c r="H119" s="158"/>
    </row>
    <row r="120" spans="2:8" ht="15.75">
      <c r="B120" s="156"/>
      <c r="C120" s="231"/>
      <c r="D120" s="232"/>
      <c r="E120" s="233"/>
      <c r="F120" s="232"/>
      <c r="G120" s="233"/>
      <c r="H120" s="158"/>
    </row>
    <row r="121" spans="2:8" ht="15.75">
      <c r="B121" s="156"/>
      <c r="C121" s="159" t="s">
        <v>1396</v>
      </c>
      <c r="D121" s="214"/>
      <c r="E121" s="205"/>
      <c r="F121" s="205"/>
      <c r="G121" s="205"/>
      <c r="H121" s="158"/>
    </row>
    <row r="122" spans="2:8" ht="15">
      <c r="B122" s="156"/>
      <c r="C122" s="205"/>
      <c r="D122" s="214"/>
      <c r="E122" s="205"/>
      <c r="F122" s="205"/>
      <c r="G122" s="205"/>
      <c r="H122" s="158"/>
    </row>
    <row r="123" spans="2:8" ht="15.75">
      <c r="B123" s="156"/>
      <c r="C123" s="223" t="s">
        <v>1397</v>
      </c>
      <c r="D123" s="224" t="s">
        <v>689</v>
      </c>
      <c r="E123" s="223" t="s">
        <v>1384</v>
      </c>
      <c r="F123" s="223" t="s">
        <v>1385</v>
      </c>
      <c r="G123" s="223" t="s">
        <v>1384</v>
      </c>
      <c r="H123" s="158"/>
    </row>
    <row r="124" spans="2:8" ht="15">
      <c r="B124" s="156"/>
      <c r="C124" s="225" t="s">
        <v>1386</v>
      </c>
      <c r="D124" s="226">
        <v>4890</v>
      </c>
      <c r="E124" s="227">
        <v>0.2393890439124688</v>
      </c>
      <c r="F124" s="221">
        <v>67622338.17000005</v>
      </c>
      <c r="G124" s="227">
        <v>0.09927585364309009</v>
      </c>
      <c r="H124" s="158"/>
    </row>
    <row r="125" spans="2:8" ht="15">
      <c r="B125" s="156"/>
      <c r="C125" s="225" t="s">
        <v>1387</v>
      </c>
      <c r="D125" s="226">
        <v>3088</v>
      </c>
      <c r="E125" s="227">
        <v>0.15117246781220933</v>
      </c>
      <c r="F125" s="221">
        <v>79375539.52999988</v>
      </c>
      <c r="G125" s="227">
        <v>0.11653064147843227</v>
      </c>
      <c r="H125" s="158"/>
    </row>
    <row r="126" spans="2:8" ht="15">
      <c r="B126" s="156"/>
      <c r="C126" s="225" t="s">
        <v>1388</v>
      </c>
      <c r="D126" s="226">
        <v>2896</v>
      </c>
      <c r="E126" s="227">
        <v>0.14177314338865227</v>
      </c>
      <c r="F126" s="221">
        <v>92257641.60000019</v>
      </c>
      <c r="G126" s="227">
        <v>0.13544276008192743</v>
      </c>
      <c r="H126" s="158"/>
    </row>
    <row r="127" spans="2:8" ht="15">
      <c r="B127" s="156"/>
      <c r="C127" s="225" t="s">
        <v>1389</v>
      </c>
      <c r="D127" s="226">
        <v>2524</v>
      </c>
      <c r="E127" s="227">
        <v>0.12356195231801048</v>
      </c>
      <c r="F127" s="221">
        <v>97185573.42999977</v>
      </c>
      <c r="G127" s="227">
        <v>0.1426774202897462</v>
      </c>
      <c r="H127" s="158"/>
    </row>
    <row r="128" spans="2:8" ht="15">
      <c r="B128" s="156"/>
      <c r="C128" s="225" t="s">
        <v>1390</v>
      </c>
      <c r="D128" s="226">
        <v>2377</v>
      </c>
      <c r="E128" s="227">
        <v>0.11636559455622461</v>
      </c>
      <c r="F128" s="221">
        <v>104752917.47</v>
      </c>
      <c r="G128" s="227">
        <v>0.15378698200725657</v>
      </c>
      <c r="H128" s="158"/>
    </row>
    <row r="129" spans="2:8" ht="15">
      <c r="B129" s="156"/>
      <c r="C129" s="225" t="s">
        <v>1391</v>
      </c>
      <c r="D129" s="226">
        <v>1911</v>
      </c>
      <c r="E129" s="227">
        <v>0.09355265090321634</v>
      </c>
      <c r="F129" s="221">
        <v>92233069.04000019</v>
      </c>
      <c r="G129" s="227">
        <v>0.1354066852886533</v>
      </c>
      <c r="H129" s="158"/>
    </row>
    <row r="130" spans="2:8" ht="15">
      <c r="B130" s="156"/>
      <c r="C130" s="225" t="s">
        <v>1392</v>
      </c>
      <c r="D130" s="226">
        <v>1685</v>
      </c>
      <c r="E130" s="227">
        <v>0.08248886277965438</v>
      </c>
      <c r="F130" s="221">
        <v>90005628.53999998</v>
      </c>
      <c r="G130" s="227">
        <v>0.13213659639405168</v>
      </c>
      <c r="H130" s="158"/>
    </row>
    <row r="131" spans="2:8" ht="15">
      <c r="B131" s="156"/>
      <c r="C131" s="225" t="s">
        <v>1393</v>
      </c>
      <c r="D131" s="226">
        <v>905</v>
      </c>
      <c r="E131" s="227">
        <v>0.04430410730895384</v>
      </c>
      <c r="F131" s="221">
        <v>49592393.20000006</v>
      </c>
      <c r="G131" s="227">
        <v>0.07280622501926391</v>
      </c>
      <c r="H131" s="158"/>
    </row>
    <row r="132" spans="2:8" ht="15">
      <c r="B132" s="156"/>
      <c r="C132" s="225" t="s">
        <v>1394</v>
      </c>
      <c r="D132" s="226">
        <v>105</v>
      </c>
      <c r="E132" s="227">
        <v>0.005140255544132766</v>
      </c>
      <c r="F132" s="221">
        <v>6106476.92</v>
      </c>
      <c r="G132" s="227">
        <v>0.008964873522426845</v>
      </c>
      <c r="H132" s="158"/>
    </row>
    <row r="133" spans="2:8" ht="15">
      <c r="B133" s="156"/>
      <c r="C133" s="225" t="s">
        <v>1395</v>
      </c>
      <c r="D133" s="226">
        <v>46</v>
      </c>
      <c r="E133" s="227">
        <v>0.0022519214764772115</v>
      </c>
      <c r="F133" s="221">
        <v>2024369.78</v>
      </c>
      <c r="G133" s="227">
        <v>0.002971962275151456</v>
      </c>
      <c r="H133" s="158"/>
    </row>
    <row r="134" spans="2:8" ht="15.75">
      <c r="B134" s="156"/>
      <c r="C134" s="228"/>
      <c r="D134" s="229">
        <v>20427</v>
      </c>
      <c r="E134" s="234">
        <v>1</v>
      </c>
      <c r="F134" s="229">
        <v>681155947.6800001</v>
      </c>
      <c r="G134" s="234">
        <v>0.9999999999999998</v>
      </c>
      <c r="H134" s="158"/>
    </row>
    <row r="135" spans="2:8" ht="15">
      <c r="B135" s="156"/>
      <c r="C135" s="235"/>
      <c r="D135" s="235"/>
      <c r="E135" s="221"/>
      <c r="F135" s="222"/>
      <c r="G135" s="236"/>
      <c r="H135" s="158"/>
    </row>
    <row r="136" spans="2:8" ht="15.75">
      <c r="B136" s="156"/>
      <c r="C136" s="159" t="s">
        <v>1398</v>
      </c>
      <c r="D136" s="159"/>
      <c r="E136" s="237"/>
      <c r="F136" s="159"/>
      <c r="G136" s="159"/>
      <c r="H136" s="158"/>
    </row>
    <row r="137" spans="2:8" ht="15.75">
      <c r="B137" s="156"/>
      <c r="C137" s="159"/>
      <c r="D137" s="159"/>
      <c r="E137" s="237"/>
      <c r="F137" s="159"/>
      <c r="G137" s="159"/>
      <c r="H137" s="158"/>
    </row>
    <row r="138" spans="2:8" ht="15.75">
      <c r="B138" s="156"/>
      <c r="C138" s="223" t="s">
        <v>1399</v>
      </c>
      <c r="D138" s="224" t="s">
        <v>689</v>
      </c>
      <c r="E138" s="223" t="s">
        <v>1384</v>
      </c>
      <c r="F138" s="223" t="s">
        <v>1385</v>
      </c>
      <c r="G138" s="223" t="s">
        <v>1384</v>
      </c>
      <c r="H138" s="158"/>
    </row>
    <row r="139" spans="2:8" ht="15">
      <c r="B139" s="156"/>
      <c r="C139" s="225" t="s">
        <v>1400</v>
      </c>
      <c r="D139" s="221">
        <v>13527</v>
      </c>
      <c r="E139" s="227">
        <v>0.6622117785284183</v>
      </c>
      <c r="F139" s="221">
        <v>242708428.11000133</v>
      </c>
      <c r="G139" s="227">
        <v>0.356318445044281</v>
      </c>
      <c r="H139" s="158"/>
    </row>
    <row r="140" spans="2:8" ht="15">
      <c r="B140" s="156"/>
      <c r="C140" s="225" t="s">
        <v>1401</v>
      </c>
      <c r="D140" s="221">
        <v>5317</v>
      </c>
      <c r="E140" s="227">
        <v>0.26029274979194206</v>
      </c>
      <c r="F140" s="221">
        <v>277160918.5899994</v>
      </c>
      <c r="G140" s="227">
        <v>0.40689789105417395</v>
      </c>
      <c r="H140" s="158"/>
    </row>
    <row r="141" spans="2:8" ht="15">
      <c r="B141" s="156"/>
      <c r="C141" s="225" t="s">
        <v>1402</v>
      </c>
      <c r="D141" s="221">
        <v>1100</v>
      </c>
      <c r="E141" s="227">
        <v>0.053850296176628974</v>
      </c>
      <c r="F141" s="221">
        <v>94350745.59000006</v>
      </c>
      <c r="G141" s="227">
        <v>0.1385156305415174</v>
      </c>
      <c r="H141" s="158"/>
    </row>
    <row r="142" spans="2:8" ht="15">
      <c r="B142" s="156"/>
      <c r="C142" s="225" t="s">
        <v>1403</v>
      </c>
      <c r="D142" s="221">
        <v>388</v>
      </c>
      <c r="E142" s="227">
        <v>0.01899446810593822</v>
      </c>
      <c r="F142" s="221">
        <v>43863225.61</v>
      </c>
      <c r="G142" s="227">
        <v>0.06439527652866722</v>
      </c>
      <c r="H142" s="158"/>
    </row>
    <row r="143" spans="2:8" ht="15">
      <c r="B143" s="156"/>
      <c r="C143" s="225" t="s">
        <v>1404</v>
      </c>
      <c r="D143" s="221">
        <v>52</v>
      </c>
      <c r="E143" s="227">
        <v>0.0025456503647133697</v>
      </c>
      <c r="F143" s="221">
        <v>8885732.03</v>
      </c>
      <c r="G143" s="227">
        <v>0.013045077357489977</v>
      </c>
      <c r="H143" s="158"/>
    </row>
    <row r="144" spans="2:8" ht="15">
      <c r="B144" s="156"/>
      <c r="C144" s="225" t="s">
        <v>1405</v>
      </c>
      <c r="D144" s="221">
        <v>21</v>
      </c>
      <c r="E144" s="227">
        <v>0.0010280511088265531</v>
      </c>
      <c r="F144" s="221">
        <v>4705524.010000001</v>
      </c>
      <c r="G144" s="227">
        <v>0.006908144935131074</v>
      </c>
      <c r="H144" s="158"/>
    </row>
    <row r="145" spans="2:8" ht="15">
      <c r="B145" s="156"/>
      <c r="C145" s="225" t="s">
        <v>1406</v>
      </c>
      <c r="D145" s="221">
        <v>18</v>
      </c>
      <c r="E145" s="227">
        <v>0.0008811866647084741</v>
      </c>
      <c r="F145" s="221">
        <v>5796232.71</v>
      </c>
      <c r="G145" s="227">
        <v>0.008509406296372835</v>
      </c>
      <c r="H145" s="158"/>
    </row>
    <row r="146" spans="2:8" ht="15">
      <c r="B146" s="156"/>
      <c r="C146" s="225" t="s">
        <v>1407</v>
      </c>
      <c r="D146" s="238">
        <v>4</v>
      </c>
      <c r="E146" s="227">
        <v>0.00019581925882410534</v>
      </c>
      <c r="F146" s="238">
        <v>3685141.03</v>
      </c>
      <c r="G146" s="227">
        <v>0.005410128242367251</v>
      </c>
      <c r="H146" s="158"/>
    </row>
    <row r="147" spans="2:8" ht="15.75">
      <c r="B147" s="156"/>
      <c r="C147" s="228"/>
      <c r="D147" s="229">
        <v>20427</v>
      </c>
      <c r="E147" s="230">
        <v>1</v>
      </c>
      <c r="F147" s="229">
        <v>681155947.6800008</v>
      </c>
      <c r="G147" s="230">
        <v>1.0000000000000007</v>
      </c>
      <c r="H147" s="158"/>
    </row>
    <row r="148" spans="2:8" ht="15">
      <c r="B148" s="156"/>
      <c r="C148" s="239"/>
      <c r="D148" s="239"/>
      <c r="E148" s="239"/>
      <c r="F148" s="239"/>
      <c r="G148" s="239"/>
      <c r="H148" s="158"/>
    </row>
    <row r="149" spans="2:8" ht="15.75">
      <c r="B149" s="156"/>
      <c r="C149" s="159" t="s">
        <v>1408</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1384</v>
      </c>
      <c r="F151" s="223" t="s">
        <v>1385</v>
      </c>
      <c r="G151" s="223" t="s">
        <v>1384</v>
      </c>
      <c r="H151" s="158"/>
    </row>
    <row r="152" spans="2:8" ht="15">
      <c r="B152" s="156"/>
      <c r="C152" s="240" t="s">
        <v>1409</v>
      </c>
      <c r="D152" s="221">
        <v>15315</v>
      </c>
      <c r="E152" s="227">
        <v>0.7497429872227933</v>
      </c>
      <c r="F152" s="221">
        <v>522690138.5199997</v>
      </c>
      <c r="G152" s="227">
        <v>0.7673575196697164</v>
      </c>
      <c r="H152" s="158"/>
    </row>
    <row r="153" spans="2:8" ht="15">
      <c r="B153" s="156"/>
      <c r="C153" s="225" t="s">
        <v>1410</v>
      </c>
      <c r="D153" s="221">
        <v>3637</v>
      </c>
      <c r="E153" s="227">
        <v>0.1780486610858178</v>
      </c>
      <c r="F153" s="221">
        <v>119387938.53000006</v>
      </c>
      <c r="G153" s="227">
        <v>0.17527254799232456</v>
      </c>
      <c r="H153" s="158"/>
    </row>
    <row r="154" spans="2:8" ht="15">
      <c r="B154" s="156"/>
      <c r="C154" s="225" t="s">
        <v>1411</v>
      </c>
      <c r="D154" s="221">
        <v>758</v>
      </c>
      <c r="E154" s="227">
        <v>0.037107749547167966</v>
      </c>
      <c r="F154" s="221">
        <v>22225845.109999985</v>
      </c>
      <c r="G154" s="227">
        <v>0.03262959853129179</v>
      </c>
      <c r="H154" s="158"/>
    </row>
    <row r="155" spans="2:8" ht="15">
      <c r="B155" s="156"/>
      <c r="C155" s="225" t="s">
        <v>1412</v>
      </c>
      <c r="D155" s="221">
        <v>554</v>
      </c>
      <c r="E155" s="227">
        <v>0.02712096734713859</v>
      </c>
      <c r="F155" s="221">
        <v>14208894.60000001</v>
      </c>
      <c r="G155" s="227">
        <v>0.020859972886378156</v>
      </c>
      <c r="H155" s="158"/>
    </row>
    <row r="156" spans="2:8" ht="15">
      <c r="B156" s="156"/>
      <c r="C156" s="225" t="s">
        <v>1413</v>
      </c>
      <c r="D156" s="221">
        <v>163</v>
      </c>
      <c r="E156" s="227">
        <v>0.007979634797082294</v>
      </c>
      <c r="F156" s="221">
        <v>2643130.9199999995</v>
      </c>
      <c r="G156" s="227">
        <v>0.003880360920289161</v>
      </c>
      <c r="H156" s="158"/>
    </row>
    <row r="157" spans="2:8" ht="15.75">
      <c r="B157" s="156"/>
      <c r="C157" s="228"/>
      <c r="D157" s="241">
        <v>20427</v>
      </c>
      <c r="E157" s="230">
        <v>0.9999999999999999</v>
      </c>
      <c r="F157" s="241">
        <v>681155947.6799997</v>
      </c>
      <c r="G157" s="230">
        <v>1</v>
      </c>
      <c r="H157" s="158"/>
    </row>
    <row r="158" spans="2:8" ht="15">
      <c r="B158" s="156"/>
      <c r="C158" s="239"/>
      <c r="D158" s="239"/>
      <c r="E158" s="239"/>
      <c r="F158" s="239"/>
      <c r="G158" s="239"/>
      <c r="H158" s="158"/>
    </row>
    <row r="159" spans="2:8" ht="15.75">
      <c r="B159" s="156"/>
      <c r="C159" s="159" t="s">
        <v>1414</v>
      </c>
      <c r="D159" s="242"/>
      <c r="E159" s="205"/>
      <c r="F159" s="205"/>
      <c r="G159" s="205"/>
      <c r="H159" s="158"/>
    </row>
    <row r="160" spans="2:8" ht="15">
      <c r="B160" s="156"/>
      <c r="C160" s="157"/>
      <c r="D160" s="205"/>
      <c r="E160" s="205"/>
      <c r="F160" s="205"/>
      <c r="G160" s="205"/>
      <c r="H160" s="158"/>
    </row>
    <row r="161" spans="2:8" ht="15.75">
      <c r="B161" s="156"/>
      <c r="C161" s="223" t="s">
        <v>1415</v>
      </c>
      <c r="D161" s="224" t="s">
        <v>689</v>
      </c>
      <c r="E161" s="223" t="s">
        <v>1384</v>
      </c>
      <c r="F161" s="223" t="s">
        <v>1385</v>
      </c>
      <c r="G161" s="223" t="s">
        <v>1384</v>
      </c>
      <c r="H161" s="158"/>
    </row>
    <row r="162" spans="2:8" ht="15">
      <c r="B162" s="156"/>
      <c r="C162" s="243" t="s">
        <v>645</v>
      </c>
      <c r="D162" s="226">
        <v>19415</v>
      </c>
      <c r="E162" s="227">
        <v>0.9504577275175013</v>
      </c>
      <c r="F162" s="221">
        <v>652317904.5300013</v>
      </c>
      <c r="G162" s="227">
        <v>0.9576630825169749</v>
      </c>
      <c r="H162" s="158"/>
    </row>
    <row r="163" spans="2:8" ht="15">
      <c r="B163" s="156"/>
      <c r="C163" s="243" t="s">
        <v>1416</v>
      </c>
      <c r="D163" s="226">
        <v>498</v>
      </c>
      <c r="E163" s="227">
        <v>0.024379497723601116</v>
      </c>
      <c r="F163" s="221">
        <v>18772096.89</v>
      </c>
      <c r="G163" s="227">
        <v>0.027559176358860633</v>
      </c>
      <c r="H163" s="158"/>
    </row>
    <row r="164" spans="2:8" ht="15">
      <c r="B164" s="156"/>
      <c r="C164" s="243" t="s">
        <v>643</v>
      </c>
      <c r="D164" s="226">
        <v>514</v>
      </c>
      <c r="E164" s="227">
        <v>0.025162774758897537</v>
      </c>
      <c r="F164" s="221">
        <v>10065946.260000007</v>
      </c>
      <c r="G164" s="227">
        <v>0.014777741124164514</v>
      </c>
      <c r="H164" s="158"/>
    </row>
    <row r="165" spans="2:8" ht="15.75">
      <c r="B165" s="156"/>
      <c r="C165" s="228"/>
      <c r="D165" s="241">
        <v>20427</v>
      </c>
      <c r="E165" s="230">
        <v>1</v>
      </c>
      <c r="F165" s="241">
        <v>681155947.6800013</v>
      </c>
      <c r="G165" s="230">
        <v>1</v>
      </c>
      <c r="H165" s="158"/>
    </row>
    <row r="166" spans="2:8" ht="15">
      <c r="B166" s="156"/>
      <c r="C166" s="244"/>
      <c r="D166" s="221"/>
      <c r="E166" s="227"/>
      <c r="F166" s="221"/>
      <c r="G166" s="236"/>
      <c r="H166" s="158"/>
    </row>
    <row r="167" spans="2:8" ht="15.75">
      <c r="B167" s="156"/>
      <c r="C167" s="159" t="s">
        <v>1417</v>
      </c>
      <c r="D167" s="214"/>
      <c r="E167" s="205"/>
      <c r="F167" s="242"/>
      <c r="G167" s="205"/>
      <c r="H167" s="158"/>
    </row>
    <row r="168" spans="2:8" ht="15">
      <c r="B168" s="156"/>
      <c r="C168" s="157"/>
      <c r="D168" s="205"/>
      <c r="E168" s="205"/>
      <c r="F168" s="205"/>
      <c r="G168" s="205"/>
      <c r="H168" s="158"/>
    </row>
    <row r="169" spans="2:8" ht="15.75">
      <c r="B169" s="156"/>
      <c r="C169" s="223" t="s">
        <v>1418</v>
      </c>
      <c r="D169" s="224" t="s">
        <v>689</v>
      </c>
      <c r="E169" s="223" t="s">
        <v>1384</v>
      </c>
      <c r="F169" s="223" t="s">
        <v>1385</v>
      </c>
      <c r="G169" s="223" t="s">
        <v>1384</v>
      </c>
      <c r="H169" s="158"/>
    </row>
    <row r="170" spans="2:8" ht="15">
      <c r="B170" s="156"/>
      <c r="C170" s="243" t="s">
        <v>1419</v>
      </c>
      <c r="D170" s="226">
        <v>8427</v>
      </c>
      <c r="E170" s="227">
        <v>0.4340458408447077</v>
      </c>
      <c r="F170" s="221">
        <v>245898480.70999986</v>
      </c>
      <c r="G170" s="227">
        <v>0.37696110899665025</v>
      </c>
      <c r="H170" s="158"/>
    </row>
    <row r="171" spans="2:8" ht="15">
      <c r="B171" s="156"/>
      <c r="C171" s="243" t="s">
        <v>1420</v>
      </c>
      <c r="D171" s="226">
        <v>745</v>
      </c>
      <c r="E171" s="227">
        <v>0.038372392480041206</v>
      </c>
      <c r="F171" s="221">
        <v>28835922.150000002</v>
      </c>
      <c r="G171" s="227">
        <v>0.04420532067225182</v>
      </c>
      <c r="H171" s="158"/>
    </row>
    <row r="172" spans="2:8" ht="15">
      <c r="B172" s="156"/>
      <c r="C172" s="243" t="s">
        <v>1421</v>
      </c>
      <c r="D172" s="226">
        <v>10225</v>
      </c>
      <c r="E172" s="227">
        <v>0.5266546484676796</v>
      </c>
      <c r="F172" s="221">
        <v>377201585.8700003</v>
      </c>
      <c r="G172" s="227">
        <v>0.57824809536966</v>
      </c>
      <c r="H172" s="158"/>
    </row>
    <row r="173" spans="2:8" ht="15">
      <c r="B173" s="156"/>
      <c r="C173" s="243" t="s">
        <v>1422</v>
      </c>
      <c r="D173" s="226">
        <v>18</v>
      </c>
      <c r="E173" s="227">
        <v>0.0009271182075714653</v>
      </c>
      <c r="F173" s="221">
        <v>381915.80000000005</v>
      </c>
      <c r="G173" s="227">
        <v>0.0005854749614379713</v>
      </c>
      <c r="H173" s="158"/>
    </row>
    <row r="174" spans="2:8" ht="15.75">
      <c r="B174" s="156"/>
      <c r="C174" s="228"/>
      <c r="D174" s="241">
        <v>19415</v>
      </c>
      <c r="E174" s="230">
        <v>1</v>
      </c>
      <c r="F174" s="241">
        <v>652317904.5300001</v>
      </c>
      <c r="G174" s="230">
        <v>1</v>
      </c>
      <c r="H174" s="158"/>
    </row>
    <row r="175" spans="2:8" ht="15.75">
      <c r="B175" s="156"/>
      <c r="C175" s="159"/>
      <c r="D175" s="221"/>
      <c r="E175" s="245"/>
      <c r="F175" s="227"/>
      <c r="G175" s="245"/>
      <c r="H175" s="158"/>
    </row>
    <row r="176" spans="2:8" ht="15.75">
      <c r="B176" s="156"/>
      <c r="C176" s="159" t="s">
        <v>1423</v>
      </c>
      <c r="D176" s="221"/>
      <c r="E176" s="245"/>
      <c r="F176" s="227"/>
      <c r="G176" s="245"/>
      <c r="H176" s="158"/>
    </row>
    <row r="177" spans="2:8" ht="15">
      <c r="B177" s="156"/>
      <c r="C177" s="157"/>
      <c r="D177" s="214"/>
      <c r="E177" s="205"/>
      <c r="F177" s="246"/>
      <c r="G177" s="205"/>
      <c r="H177" s="158"/>
    </row>
    <row r="178" spans="2:8" ht="15.75">
      <c r="B178" s="156"/>
      <c r="C178" s="223" t="s">
        <v>1424</v>
      </c>
      <c r="D178" s="224" t="s">
        <v>689</v>
      </c>
      <c r="E178" s="223" t="s">
        <v>1384</v>
      </c>
      <c r="F178" s="223" t="s">
        <v>1385</v>
      </c>
      <c r="G178" s="223" t="s">
        <v>1384</v>
      </c>
      <c r="H178" s="158"/>
    </row>
    <row r="179" spans="2:8" ht="15">
      <c r="B179" s="156"/>
      <c r="C179" s="205" t="s">
        <v>1425</v>
      </c>
      <c r="D179" s="221">
        <v>20418</v>
      </c>
      <c r="E179" s="227">
        <v>0.9995594066676458</v>
      </c>
      <c r="F179" s="247">
        <v>680974444.5100014</v>
      </c>
      <c r="G179" s="227">
        <v>0.9997335365409078</v>
      </c>
      <c r="H179" s="158"/>
    </row>
    <row r="180" spans="2:8" ht="15">
      <c r="B180" s="156"/>
      <c r="C180" s="205" t="s">
        <v>1426</v>
      </c>
      <c r="D180" s="221">
        <v>3</v>
      </c>
      <c r="E180" s="227">
        <v>0.000146864444118079</v>
      </c>
      <c r="F180" s="247">
        <v>73168.83</v>
      </c>
      <c r="G180" s="227">
        <v>0.0001074186172039032</v>
      </c>
      <c r="H180" s="158"/>
    </row>
    <row r="181" spans="2:8" ht="15">
      <c r="B181" s="156"/>
      <c r="C181" s="205" t="s">
        <v>1427</v>
      </c>
      <c r="D181" s="221">
        <v>6</v>
      </c>
      <c r="E181" s="227">
        <v>0.000293728888236158</v>
      </c>
      <c r="F181" s="247">
        <v>108334.34</v>
      </c>
      <c r="G181" s="227">
        <v>0.00015904484188823982</v>
      </c>
      <c r="H181" s="158"/>
    </row>
    <row r="182" spans="2:8" ht="15">
      <c r="B182" s="156"/>
      <c r="C182" s="205" t="s">
        <v>97</v>
      </c>
      <c r="D182" s="221"/>
      <c r="E182" s="227">
        <v>0</v>
      </c>
      <c r="F182" s="247"/>
      <c r="G182" s="227">
        <v>0</v>
      </c>
      <c r="H182" s="158"/>
    </row>
    <row r="183" spans="2:8" ht="15.75">
      <c r="B183" s="156"/>
      <c r="C183" s="248"/>
      <c r="D183" s="229">
        <v>20427</v>
      </c>
      <c r="E183" s="230">
        <v>1</v>
      </c>
      <c r="F183" s="229">
        <v>681155947.6800015</v>
      </c>
      <c r="G183" s="230">
        <v>0.9999999999999999</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1428</v>
      </c>
      <c r="D186" s="205"/>
      <c r="E186" s="214"/>
      <c r="F186" s="205"/>
      <c r="G186" s="205"/>
      <c r="H186" s="158"/>
    </row>
    <row r="187" spans="2:8" ht="15">
      <c r="B187" s="156"/>
      <c r="C187" s="157"/>
      <c r="D187" s="205"/>
      <c r="E187" s="214"/>
      <c r="F187" s="205"/>
      <c r="G187" s="205"/>
      <c r="H187" s="158"/>
    </row>
    <row r="188" spans="2:8" ht="15.75">
      <c r="B188" s="156"/>
      <c r="C188" s="223" t="s">
        <v>1429</v>
      </c>
      <c r="D188" s="224" t="s">
        <v>689</v>
      </c>
      <c r="E188" s="223" t="s">
        <v>1384</v>
      </c>
      <c r="F188" s="223" t="s">
        <v>1385</v>
      </c>
      <c r="G188" s="223" t="s">
        <v>1384</v>
      </c>
      <c r="H188" s="158"/>
    </row>
    <row r="189" spans="2:8" ht="15">
      <c r="B189" s="156"/>
      <c r="C189" s="249" t="s">
        <v>1430</v>
      </c>
      <c r="D189" s="221">
        <v>488</v>
      </c>
      <c r="E189" s="250">
        <v>0.023889949576540854</v>
      </c>
      <c r="F189" s="221">
        <v>1301826.4799999995</v>
      </c>
      <c r="G189" s="250">
        <v>0.0019112018098557117</v>
      </c>
      <c r="H189" s="158"/>
    </row>
    <row r="190" spans="2:8" ht="15">
      <c r="B190" s="156"/>
      <c r="C190" s="249" t="s">
        <v>1431</v>
      </c>
      <c r="D190" s="221">
        <v>6239</v>
      </c>
      <c r="E190" s="250">
        <v>0.3054290889508983</v>
      </c>
      <c r="F190" s="221">
        <v>100553007.81000029</v>
      </c>
      <c r="G190" s="250">
        <v>0.1476211257531865</v>
      </c>
      <c r="H190" s="158"/>
    </row>
    <row r="191" spans="2:8" ht="15">
      <c r="B191" s="156"/>
      <c r="C191" s="249" t="s">
        <v>1432</v>
      </c>
      <c r="D191" s="221">
        <v>5842</v>
      </c>
      <c r="E191" s="250">
        <v>0.2859940275126059</v>
      </c>
      <c r="F191" s="221">
        <v>186948359.97000012</v>
      </c>
      <c r="G191" s="250">
        <v>0.274457502142852</v>
      </c>
      <c r="H191" s="158"/>
    </row>
    <row r="192" spans="2:8" ht="15">
      <c r="B192" s="156"/>
      <c r="C192" s="249" t="s">
        <v>1433</v>
      </c>
      <c r="D192" s="221">
        <v>3954</v>
      </c>
      <c r="E192" s="250">
        <v>0.19356733734762813</v>
      </c>
      <c r="F192" s="221">
        <v>171931016.6200002</v>
      </c>
      <c r="G192" s="250">
        <v>0.25241065163651993</v>
      </c>
      <c r="H192" s="158"/>
    </row>
    <row r="193" spans="2:8" ht="15">
      <c r="B193" s="156"/>
      <c r="C193" s="249" t="s">
        <v>1434</v>
      </c>
      <c r="D193" s="221">
        <v>2180</v>
      </c>
      <c r="E193" s="250">
        <v>0.10672149605913742</v>
      </c>
      <c r="F193" s="221">
        <v>112909759.25</v>
      </c>
      <c r="G193" s="250">
        <v>0.16576198098918127</v>
      </c>
      <c r="H193" s="158"/>
    </row>
    <row r="194" spans="2:8" ht="15">
      <c r="B194" s="156"/>
      <c r="C194" s="249" t="s">
        <v>1435</v>
      </c>
      <c r="D194" s="221">
        <v>944</v>
      </c>
      <c r="E194" s="250">
        <v>0.046213345082488866</v>
      </c>
      <c r="F194" s="221">
        <v>54981488.32999992</v>
      </c>
      <c r="G194" s="250">
        <v>0.08071791565098337</v>
      </c>
      <c r="H194" s="158"/>
    </row>
    <row r="195" spans="2:8" ht="15">
      <c r="B195" s="156"/>
      <c r="C195" s="249" t="s">
        <v>1436</v>
      </c>
      <c r="D195" s="221">
        <v>596</v>
      </c>
      <c r="E195" s="250">
        <v>0.029177069564791696</v>
      </c>
      <c r="F195" s="221">
        <v>39376570.51</v>
      </c>
      <c r="G195" s="250">
        <v>0.05780845141867376</v>
      </c>
      <c r="H195" s="158"/>
    </row>
    <row r="196" spans="2:8" ht="15">
      <c r="B196" s="156"/>
      <c r="C196" s="249" t="s">
        <v>1437</v>
      </c>
      <c r="D196" s="238">
        <v>184</v>
      </c>
      <c r="E196" s="250">
        <v>0.009007685905908846</v>
      </c>
      <c r="F196" s="238">
        <v>13153918.71</v>
      </c>
      <c r="G196" s="250">
        <v>0.019311170598747478</v>
      </c>
      <c r="H196" s="158"/>
    </row>
    <row r="197" spans="2:8" ht="15.75">
      <c r="B197" s="156"/>
      <c r="C197" s="228"/>
      <c r="D197" s="229">
        <v>20427</v>
      </c>
      <c r="E197" s="234">
        <v>0.9999999999999999</v>
      </c>
      <c r="F197" s="229">
        <v>681155947.6800005</v>
      </c>
      <c r="G197" s="234">
        <v>0.9999999999999999</v>
      </c>
      <c r="H197" s="158"/>
    </row>
    <row r="198" spans="2:8" ht="12.75">
      <c r="B198" s="156"/>
      <c r="C198" s="157"/>
      <c r="D198" s="157"/>
      <c r="E198" s="157"/>
      <c r="F198" s="157"/>
      <c r="G198" s="157"/>
      <c r="H198" s="158"/>
    </row>
    <row r="199" spans="2:8" ht="15.75">
      <c r="B199" s="156"/>
      <c r="C199" s="159" t="s">
        <v>1438</v>
      </c>
      <c r="D199" s="205"/>
      <c r="E199" s="205"/>
      <c r="F199" s="205"/>
      <c r="G199" s="205"/>
      <c r="H199" s="158"/>
    </row>
    <row r="200" spans="2:8" ht="15">
      <c r="B200" s="156"/>
      <c r="C200" s="157"/>
      <c r="D200" s="221"/>
      <c r="E200" s="222"/>
      <c r="F200" s="236"/>
      <c r="G200" s="251"/>
      <c r="H200" s="158"/>
    </row>
    <row r="201" spans="2:8" ht="15.75">
      <c r="B201" s="156"/>
      <c r="C201" s="223" t="s">
        <v>1439</v>
      </c>
      <c r="D201" s="224" t="s">
        <v>689</v>
      </c>
      <c r="E201" s="223" t="s">
        <v>1384</v>
      </c>
      <c r="F201" s="223" t="s">
        <v>1385</v>
      </c>
      <c r="G201" s="223" t="s">
        <v>1384</v>
      </c>
      <c r="H201" s="158"/>
    </row>
    <row r="202" spans="2:8" ht="15">
      <c r="B202" s="156"/>
      <c r="C202" s="225" t="s">
        <v>1440</v>
      </c>
      <c r="D202" s="226">
        <v>1101</v>
      </c>
      <c r="E202" s="227">
        <v>0.053899250991334996</v>
      </c>
      <c r="F202" s="221">
        <v>58392430.75000008</v>
      </c>
      <c r="G202" s="227">
        <v>0.08572549494558948</v>
      </c>
      <c r="H202" s="158"/>
    </row>
    <row r="203" spans="2:8" ht="15">
      <c r="B203" s="156"/>
      <c r="C203" s="252" t="s">
        <v>1441</v>
      </c>
      <c r="D203" s="226">
        <v>3129</v>
      </c>
      <c r="E203" s="227">
        <v>0.1531796152151564</v>
      </c>
      <c r="F203" s="221">
        <v>124621098.37</v>
      </c>
      <c r="G203" s="227">
        <v>0.1829553111801435</v>
      </c>
      <c r="H203" s="158"/>
    </row>
    <row r="204" spans="2:8" ht="15">
      <c r="B204" s="156"/>
      <c r="C204" s="253" t="s">
        <v>1442</v>
      </c>
      <c r="D204" s="226">
        <v>2277</v>
      </c>
      <c r="E204" s="227">
        <v>0.11147011308562198</v>
      </c>
      <c r="F204" s="221">
        <v>78607100.19000006</v>
      </c>
      <c r="G204" s="227">
        <v>0.11540250137686359</v>
      </c>
      <c r="H204" s="158"/>
    </row>
    <row r="205" spans="2:8" ht="15">
      <c r="B205" s="156"/>
      <c r="C205" s="253" t="s">
        <v>1443</v>
      </c>
      <c r="D205" s="226">
        <v>3044</v>
      </c>
      <c r="E205" s="227">
        <v>0.14901845596514418</v>
      </c>
      <c r="F205" s="221">
        <v>108000532.5700002</v>
      </c>
      <c r="G205" s="227">
        <v>0.1585547816734879</v>
      </c>
      <c r="H205" s="158"/>
    </row>
    <row r="206" spans="2:8" ht="15">
      <c r="B206" s="156"/>
      <c r="C206" s="253" t="s">
        <v>1444</v>
      </c>
      <c r="D206" s="226">
        <v>4824</v>
      </c>
      <c r="E206" s="227">
        <v>0.23615802614187106</v>
      </c>
      <c r="F206" s="221">
        <v>154116488.74000016</v>
      </c>
      <c r="G206" s="227">
        <v>0.22625727524646444</v>
      </c>
      <c r="H206" s="158"/>
    </row>
    <row r="207" spans="2:8" ht="15">
      <c r="B207" s="156"/>
      <c r="C207" s="253" t="s">
        <v>1445</v>
      </c>
      <c r="D207" s="226">
        <v>3053</v>
      </c>
      <c r="E207" s="227">
        <v>0.1494590492974984</v>
      </c>
      <c r="F207" s="221">
        <v>81377047.29999995</v>
      </c>
      <c r="G207" s="227">
        <v>0.11946904020609096</v>
      </c>
      <c r="H207" s="158"/>
    </row>
    <row r="208" spans="2:8" ht="15">
      <c r="B208" s="156"/>
      <c r="C208" s="253" t="s">
        <v>1446</v>
      </c>
      <c r="D208" s="238">
        <v>2999</v>
      </c>
      <c r="E208" s="227">
        <v>0.146815489303373</v>
      </c>
      <c r="F208" s="238">
        <v>76041249.7599999</v>
      </c>
      <c r="G208" s="227">
        <v>0.11163559537136018</v>
      </c>
      <c r="H208" s="158"/>
    </row>
    <row r="209" spans="2:8" ht="15.75">
      <c r="B209" s="156"/>
      <c r="C209" s="228"/>
      <c r="D209" s="241">
        <v>20427</v>
      </c>
      <c r="E209" s="230">
        <v>1</v>
      </c>
      <c r="F209" s="229">
        <v>681155947.6800003</v>
      </c>
      <c r="G209" s="230">
        <v>1</v>
      </c>
      <c r="H209" s="158"/>
    </row>
    <row r="210" spans="2:8" ht="15.75">
      <c r="B210" s="156"/>
      <c r="C210" s="231"/>
      <c r="D210" s="254"/>
      <c r="E210" s="233"/>
      <c r="F210" s="232"/>
      <c r="G210" s="233"/>
      <c r="H210" s="158"/>
    </row>
    <row r="211" spans="2:8" ht="15.75">
      <c r="B211" s="156"/>
      <c r="C211" s="159" t="s">
        <v>1447</v>
      </c>
      <c r="D211" s="157"/>
      <c r="E211" s="157"/>
      <c r="F211" s="157"/>
      <c r="G211" s="157"/>
      <c r="H211" s="158"/>
    </row>
    <row r="212" spans="2:8" ht="15">
      <c r="B212" s="156"/>
      <c r="C212" s="157"/>
      <c r="D212" s="205"/>
      <c r="E212" s="221"/>
      <c r="F212" s="222"/>
      <c r="G212" s="236"/>
      <c r="H212" s="158"/>
    </row>
    <row r="213" spans="2:8" ht="15.75">
      <c r="B213" s="156"/>
      <c r="C213" s="223" t="s">
        <v>1448</v>
      </c>
      <c r="D213" s="224" t="s">
        <v>689</v>
      </c>
      <c r="E213" s="223" t="s">
        <v>1384</v>
      </c>
      <c r="F213" s="223" t="s">
        <v>1385</v>
      </c>
      <c r="G213" s="223" t="s">
        <v>1384</v>
      </c>
      <c r="H213" s="158"/>
    </row>
    <row r="214" spans="2:8" ht="15">
      <c r="B214" s="156"/>
      <c r="C214" s="255" t="s">
        <v>1449</v>
      </c>
      <c r="D214" s="226">
        <v>11674</v>
      </c>
      <c r="E214" s="227">
        <v>0.5714985068781515</v>
      </c>
      <c r="F214" s="226">
        <v>409563648.3300008</v>
      </c>
      <c r="G214" s="227">
        <v>0.6012773575933147</v>
      </c>
      <c r="H214" s="158"/>
    </row>
    <row r="215" spans="2:8" ht="15">
      <c r="B215" s="156"/>
      <c r="C215" s="255" t="s">
        <v>1450</v>
      </c>
      <c r="D215" s="226">
        <v>4379</v>
      </c>
      <c r="E215" s="227">
        <v>0.21437313359768934</v>
      </c>
      <c r="F215" s="226">
        <v>156165566.88000017</v>
      </c>
      <c r="G215" s="227">
        <v>0.2292655116818638</v>
      </c>
      <c r="H215" s="158"/>
    </row>
    <row r="216" spans="2:8" ht="15">
      <c r="B216" s="156"/>
      <c r="C216" s="255" t="s">
        <v>1451</v>
      </c>
      <c r="D216" s="226">
        <v>4049</v>
      </c>
      <c r="E216" s="227">
        <v>0.19821804474470064</v>
      </c>
      <c r="F216" s="226">
        <v>103337594.47999957</v>
      </c>
      <c r="G216" s="227">
        <v>0.15170915681198224</v>
      </c>
      <c r="H216" s="158"/>
    </row>
    <row r="217" spans="2:8" ht="15">
      <c r="B217" s="156"/>
      <c r="C217" s="255" t="s">
        <v>1452</v>
      </c>
      <c r="D217" s="226">
        <v>325</v>
      </c>
      <c r="E217" s="227">
        <v>0.01591031477945856</v>
      </c>
      <c r="F217" s="226">
        <v>12089137.99</v>
      </c>
      <c r="G217" s="227">
        <v>0.01774797391283933</v>
      </c>
      <c r="H217" s="158"/>
    </row>
    <row r="218" spans="2:8" ht="15">
      <c r="B218" s="156"/>
      <c r="C218" s="255" t="s">
        <v>1453</v>
      </c>
      <c r="D218" s="226"/>
      <c r="E218" s="227">
        <v>0</v>
      </c>
      <c r="F218" s="226"/>
      <c r="G218" s="227">
        <v>0</v>
      </c>
      <c r="H218" s="158"/>
    </row>
    <row r="219" spans="2:8" ht="15.75">
      <c r="B219" s="156"/>
      <c r="C219" s="228"/>
      <c r="D219" s="256">
        <v>20427</v>
      </c>
      <c r="E219" s="257">
        <v>1</v>
      </c>
      <c r="F219" s="258">
        <v>681155947.6800005</v>
      </c>
      <c r="G219" s="257">
        <v>1</v>
      </c>
      <c r="H219" s="158"/>
    </row>
    <row r="220" spans="2:8" ht="12.75">
      <c r="B220" s="156"/>
      <c r="C220" s="157"/>
      <c r="D220" s="157"/>
      <c r="E220" s="157"/>
      <c r="F220" s="157"/>
      <c r="G220" s="157"/>
      <c r="H220" s="158"/>
    </row>
    <row r="221" spans="2:8" ht="15.75">
      <c r="B221" s="156"/>
      <c r="C221" s="259" t="s">
        <v>1454</v>
      </c>
      <c r="D221" s="205"/>
      <c r="E221" s="221"/>
      <c r="F221" s="222"/>
      <c r="G221" s="236"/>
      <c r="H221" s="158"/>
    </row>
    <row r="222" spans="2:8" ht="15">
      <c r="B222" s="156"/>
      <c r="C222" s="244"/>
      <c r="D222" s="205"/>
      <c r="E222" s="221"/>
      <c r="F222" s="222"/>
      <c r="G222" s="236"/>
      <c r="H222" s="158"/>
    </row>
    <row r="223" spans="2:8" ht="15.75">
      <c r="B223" s="156"/>
      <c r="C223" s="223" t="s">
        <v>1455</v>
      </c>
      <c r="D223" s="224" t="s">
        <v>689</v>
      </c>
      <c r="E223" s="223" t="s">
        <v>1384</v>
      </c>
      <c r="F223" s="223" t="s">
        <v>1385</v>
      </c>
      <c r="G223" s="223" t="s">
        <v>1384</v>
      </c>
      <c r="H223" s="158"/>
    </row>
    <row r="224" spans="2:8" ht="15">
      <c r="B224" s="156"/>
      <c r="C224" s="260" t="s">
        <v>1456</v>
      </c>
      <c r="D224" s="261">
        <v>1430</v>
      </c>
      <c r="E224" s="262">
        <v>0.07000538502961766</v>
      </c>
      <c r="F224" s="263">
        <v>55605574.79999995</v>
      </c>
      <c r="G224" s="262">
        <v>0.08163413237363801</v>
      </c>
      <c r="H224" s="158"/>
    </row>
    <row r="225" spans="2:8" ht="15">
      <c r="B225" s="156"/>
      <c r="C225" s="244" t="s">
        <v>1457</v>
      </c>
      <c r="D225" s="261">
        <v>8519</v>
      </c>
      <c r="E225" s="262">
        <v>0.41704606648063836</v>
      </c>
      <c r="F225" s="263">
        <v>319421967.8100002</v>
      </c>
      <c r="G225" s="262">
        <v>0.4689410242954546</v>
      </c>
      <c r="H225" s="158"/>
    </row>
    <row r="226" spans="2:8" ht="15">
      <c r="B226" s="156"/>
      <c r="C226" s="244" t="s">
        <v>1458</v>
      </c>
      <c r="D226" s="261">
        <v>893</v>
      </c>
      <c r="E226" s="262">
        <v>0.04371664953248152</v>
      </c>
      <c r="F226" s="263">
        <v>24442189.28000001</v>
      </c>
      <c r="G226" s="262">
        <v>0.035883396986034544</v>
      </c>
      <c r="H226" s="158"/>
    </row>
    <row r="227" spans="2:8" ht="15">
      <c r="B227" s="156"/>
      <c r="C227" s="244" t="s">
        <v>1459</v>
      </c>
      <c r="D227" s="261">
        <v>905</v>
      </c>
      <c r="E227" s="262">
        <v>0.04430410730895384</v>
      </c>
      <c r="F227" s="263">
        <v>32486403.379999988</v>
      </c>
      <c r="G227" s="262">
        <v>0.04769304810542706</v>
      </c>
      <c r="H227" s="158"/>
    </row>
    <row r="228" spans="2:8" ht="15">
      <c r="B228" s="156"/>
      <c r="C228" s="244" t="s">
        <v>1460</v>
      </c>
      <c r="D228" s="261">
        <v>435</v>
      </c>
      <c r="E228" s="262">
        <v>0.021295344397121458</v>
      </c>
      <c r="F228" s="263">
        <v>11435771.160000002</v>
      </c>
      <c r="G228" s="262">
        <v>0.016788770910611518</v>
      </c>
      <c r="H228" s="158"/>
    </row>
    <row r="229" spans="2:8" ht="15">
      <c r="B229" s="156"/>
      <c r="C229" s="244" t="s">
        <v>1461</v>
      </c>
      <c r="D229" s="261">
        <v>458</v>
      </c>
      <c r="E229" s="262">
        <v>0.022421305135360062</v>
      </c>
      <c r="F229" s="263">
        <v>17239991.889999993</v>
      </c>
      <c r="G229" s="262">
        <v>0.025309904359961877</v>
      </c>
      <c r="H229" s="158"/>
    </row>
    <row r="230" spans="2:8" ht="15">
      <c r="B230" s="156"/>
      <c r="C230" s="244" t="s">
        <v>1462</v>
      </c>
      <c r="D230" s="261">
        <v>2093</v>
      </c>
      <c r="E230" s="262">
        <v>0.10246242717971313</v>
      </c>
      <c r="F230" s="263">
        <v>54012844.80999988</v>
      </c>
      <c r="G230" s="262">
        <v>0.07929585727609997</v>
      </c>
      <c r="H230" s="158"/>
    </row>
    <row r="231" spans="2:8" ht="15">
      <c r="B231" s="156"/>
      <c r="C231" s="244" t="s">
        <v>1463</v>
      </c>
      <c r="D231" s="261">
        <v>1773</v>
      </c>
      <c r="E231" s="262">
        <v>0.0867968864737847</v>
      </c>
      <c r="F231" s="263">
        <v>50932385.07999995</v>
      </c>
      <c r="G231" s="262">
        <v>0.07477345717008621</v>
      </c>
      <c r="H231" s="158"/>
    </row>
    <row r="232" spans="2:8" ht="15">
      <c r="B232" s="156"/>
      <c r="C232" s="244" t="s">
        <v>1464</v>
      </c>
      <c r="D232" s="261">
        <v>2024</v>
      </c>
      <c r="E232" s="262">
        <v>0.0990845449649973</v>
      </c>
      <c r="F232" s="263">
        <v>61889205.41999996</v>
      </c>
      <c r="G232" s="262">
        <v>0.0908590839304759</v>
      </c>
      <c r="H232" s="158"/>
    </row>
    <row r="233" spans="2:8" ht="15">
      <c r="B233" s="156"/>
      <c r="C233" s="244" t="s">
        <v>1465</v>
      </c>
      <c r="D233" s="261">
        <v>1339</v>
      </c>
      <c r="E233" s="262">
        <v>0.06555049689136927</v>
      </c>
      <c r="F233" s="263">
        <v>39910115.23999993</v>
      </c>
      <c r="G233" s="262">
        <v>0.05859174448367189</v>
      </c>
      <c r="H233" s="158"/>
    </row>
    <row r="234" spans="2:8" ht="15">
      <c r="B234" s="156"/>
      <c r="C234" s="244" t="s">
        <v>1466</v>
      </c>
      <c r="D234" s="261">
        <v>558</v>
      </c>
      <c r="E234" s="262">
        <v>0.027316786605962696</v>
      </c>
      <c r="F234" s="263">
        <v>13779498.809999999</v>
      </c>
      <c r="G234" s="262">
        <v>0.020229580108538474</v>
      </c>
      <c r="H234" s="158"/>
    </row>
    <row r="235" spans="2:8" ht="15">
      <c r="B235" s="156"/>
      <c r="C235" s="244" t="s">
        <v>1467</v>
      </c>
      <c r="D235" s="261"/>
      <c r="E235" s="262">
        <v>0</v>
      </c>
      <c r="F235" s="263"/>
      <c r="G235" s="262">
        <v>0</v>
      </c>
      <c r="H235" s="158"/>
    </row>
    <row r="236" spans="2:8" ht="15.75">
      <c r="B236" s="156"/>
      <c r="C236" s="228"/>
      <c r="D236" s="241">
        <v>20427</v>
      </c>
      <c r="E236" s="230">
        <v>1</v>
      </c>
      <c r="F236" s="229">
        <v>681155947.6799998</v>
      </c>
      <c r="G236" s="230">
        <v>1</v>
      </c>
      <c r="H236" s="158"/>
    </row>
    <row r="237" spans="2:8" ht="15">
      <c r="B237" s="156"/>
      <c r="C237" s="205"/>
      <c r="D237" s="205"/>
      <c r="E237" s="205"/>
      <c r="F237" s="205"/>
      <c r="G237" s="205"/>
      <c r="H237" s="158"/>
    </row>
    <row r="238" spans="2:8" ht="15.75">
      <c r="B238" s="156"/>
      <c r="C238" s="259" t="s">
        <v>1468</v>
      </c>
      <c r="D238" s="205"/>
      <c r="E238" s="205"/>
      <c r="F238" s="205"/>
      <c r="G238" s="205"/>
      <c r="H238" s="158"/>
    </row>
    <row r="239" spans="2:8" ht="15">
      <c r="B239" s="156"/>
      <c r="C239" s="205"/>
      <c r="D239" s="205"/>
      <c r="E239" s="205"/>
      <c r="F239" s="205"/>
      <c r="G239" s="205"/>
      <c r="H239" s="158"/>
    </row>
    <row r="240" spans="2:8" ht="15.75">
      <c r="B240" s="156"/>
      <c r="C240" s="223" t="s">
        <v>1469</v>
      </c>
      <c r="D240" s="224" t="s">
        <v>689</v>
      </c>
      <c r="E240" s="223" t="s">
        <v>1384</v>
      </c>
      <c r="F240" s="223" t="s">
        <v>1385</v>
      </c>
      <c r="G240" s="223" t="s">
        <v>1384</v>
      </c>
      <c r="H240" s="158"/>
    </row>
    <row r="241" spans="2:8" ht="15">
      <c r="B241" s="156"/>
      <c r="C241" s="255" t="s">
        <v>1470</v>
      </c>
      <c r="D241" s="226">
        <v>14445</v>
      </c>
      <c r="E241" s="236">
        <v>0.7071522984285504</v>
      </c>
      <c r="F241" s="221">
        <v>460302552.1800008</v>
      </c>
      <c r="G241" s="236">
        <v>0.675766766403169</v>
      </c>
      <c r="H241" s="158"/>
    </row>
    <row r="242" spans="2:8" ht="15">
      <c r="B242" s="156"/>
      <c r="C242" s="255" t="s">
        <v>1471</v>
      </c>
      <c r="D242" s="226">
        <v>5982</v>
      </c>
      <c r="E242" s="236">
        <v>0.29284770157144957</v>
      </c>
      <c r="F242" s="221">
        <v>220853395.50000066</v>
      </c>
      <c r="G242" s="236">
        <v>0.3242332335968309</v>
      </c>
      <c r="H242" s="158"/>
    </row>
    <row r="243" spans="2:8" ht="15">
      <c r="B243" s="156"/>
      <c r="C243" s="255" t="s">
        <v>97</v>
      </c>
      <c r="D243" s="226"/>
      <c r="E243" s="236">
        <v>0</v>
      </c>
      <c r="F243" s="221"/>
      <c r="G243" s="236">
        <v>0</v>
      </c>
      <c r="H243" s="158"/>
    </row>
    <row r="244" spans="2:8" ht="15.75">
      <c r="B244" s="156"/>
      <c r="C244" s="228"/>
      <c r="D244" s="241">
        <v>20427</v>
      </c>
      <c r="E244" s="230">
        <v>1</v>
      </c>
      <c r="F244" s="229">
        <v>681155947.6800015</v>
      </c>
      <c r="G244" s="230">
        <v>1</v>
      </c>
      <c r="H244" s="158"/>
    </row>
    <row r="245" spans="2:8" ht="12.75">
      <c r="B245" s="156"/>
      <c r="C245" s="157"/>
      <c r="D245" s="157"/>
      <c r="E245" s="157"/>
      <c r="F245" s="157"/>
      <c r="G245" s="157"/>
      <c r="H245" s="158"/>
    </row>
    <row r="246" spans="2:8" s="267" customFormat="1" ht="15.75" customHeight="1">
      <c r="B246" s="264"/>
      <c r="C246" s="259" t="s">
        <v>1472</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1473</v>
      </c>
      <c r="D248" s="224" t="s">
        <v>689</v>
      </c>
      <c r="E248" s="223" t="s">
        <v>1384</v>
      </c>
      <c r="F248" s="223" t="s">
        <v>1385</v>
      </c>
      <c r="G248" s="223" t="s">
        <v>1384</v>
      </c>
      <c r="H248" s="266"/>
    </row>
    <row r="249" spans="2:8" s="267" customFormat="1" ht="15">
      <c r="B249" s="264"/>
      <c r="C249" s="260" t="s">
        <v>1474</v>
      </c>
      <c r="D249" s="226">
        <v>20196</v>
      </c>
      <c r="E249" s="236">
        <v>0.9886914378029079</v>
      </c>
      <c r="F249" s="221">
        <v>671912559.5500013</v>
      </c>
      <c r="G249" s="236">
        <v>0.986429850372029</v>
      </c>
      <c r="H249" s="266"/>
    </row>
    <row r="250" spans="2:8" s="267" customFormat="1" ht="15">
      <c r="B250" s="264"/>
      <c r="C250" s="244" t="s">
        <v>1475</v>
      </c>
      <c r="D250" s="226">
        <v>228</v>
      </c>
      <c r="E250" s="236">
        <v>0.011161697752974004</v>
      </c>
      <c r="F250" s="221">
        <v>9180984.549999995</v>
      </c>
      <c r="G250" s="236">
        <v>0.013478535394530694</v>
      </c>
      <c r="H250" s="266"/>
    </row>
    <row r="251" spans="2:8" s="267" customFormat="1" ht="15">
      <c r="B251" s="264"/>
      <c r="C251" s="244" t="s">
        <v>1476</v>
      </c>
      <c r="D251" s="226">
        <v>2</v>
      </c>
      <c r="E251" s="236">
        <v>9.790962941205267E-05</v>
      </c>
      <c r="F251" s="221">
        <v>12280.48</v>
      </c>
      <c r="G251" s="236">
        <v>1.8028881700037976E-05</v>
      </c>
      <c r="H251" s="266"/>
    </row>
    <row r="252" spans="2:8" s="267" customFormat="1" ht="15">
      <c r="B252" s="264"/>
      <c r="C252" s="244" t="s">
        <v>1477</v>
      </c>
      <c r="D252" s="226">
        <v>1</v>
      </c>
      <c r="E252" s="236">
        <v>4.8954814706026335E-05</v>
      </c>
      <c r="F252" s="221">
        <v>50123.1</v>
      </c>
      <c r="G252" s="236">
        <v>7.358535174025556E-05</v>
      </c>
      <c r="H252" s="266"/>
    </row>
    <row r="253" spans="2:8" s="267" customFormat="1" ht="15.75" customHeight="1">
      <c r="B253" s="264"/>
      <c r="C253" s="228"/>
      <c r="D253" s="241">
        <v>20427</v>
      </c>
      <c r="E253" s="230">
        <v>1</v>
      </c>
      <c r="F253" s="229">
        <v>681155947.6800013</v>
      </c>
      <c r="G253" s="230">
        <v>1</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4" sqref="D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7" t="s">
        <v>1260</v>
      </c>
      <c r="B1" s="307"/>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1492</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1492</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3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79">
        <v>120.94583082004294</v>
      </c>
      <c r="H75" s="23"/>
    </row>
    <row r="76" spans="1:8" ht="15">
      <c r="A76" s="25" t="s">
        <v>1222</v>
      </c>
      <c r="B76" s="25" t="s">
        <v>1255</v>
      </c>
      <c r="C76" s="295">
        <v>157.76301592436133</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0.9900830096731897</v>
      </c>
      <c r="D82" s="102">
        <v>0</v>
      </c>
      <c r="E82" s="102">
        <v>0</v>
      </c>
      <c r="F82" s="102">
        <v>0</v>
      </c>
      <c r="G82" s="292">
        <v>0.9900830096731897</v>
      </c>
      <c r="H82" s="23"/>
    </row>
    <row r="83" spans="1:8" ht="15">
      <c r="A83" s="25" t="s">
        <v>1229</v>
      </c>
      <c r="B83" s="25" t="s">
        <v>1245</v>
      </c>
      <c r="C83" s="271">
        <v>0.009908152131038009</v>
      </c>
      <c r="D83" s="102">
        <v>0</v>
      </c>
      <c r="E83" s="102">
        <v>0</v>
      </c>
      <c r="F83" s="102">
        <v>0</v>
      </c>
      <c r="G83" s="293">
        <v>0.009908152131038009</v>
      </c>
      <c r="H83" s="23"/>
    </row>
    <row r="84" spans="1:8" ht="15">
      <c r="A84" s="25" t="s">
        <v>1230</v>
      </c>
      <c r="B84" s="25" t="s">
        <v>1243</v>
      </c>
      <c r="C84" s="271">
        <v>6.263465223709123E-08</v>
      </c>
      <c r="D84" s="102">
        <v>0</v>
      </c>
      <c r="E84" s="102">
        <v>0</v>
      </c>
      <c r="F84" s="102">
        <v>0</v>
      </c>
      <c r="G84" s="293">
        <v>6.263465223709123E-08</v>
      </c>
      <c r="H84" s="23"/>
    </row>
    <row r="85" spans="1:8" ht="15">
      <c r="A85" s="25" t="s">
        <v>1231</v>
      </c>
      <c r="B85" s="25" t="s">
        <v>1244</v>
      </c>
      <c r="C85" s="271">
        <v>8.775561120054553E-06</v>
      </c>
      <c r="D85" s="102">
        <v>0</v>
      </c>
      <c r="E85" s="102">
        <v>0</v>
      </c>
      <c r="F85" s="102">
        <v>0</v>
      </c>
      <c r="G85" s="293">
        <v>8.775561120054553E-06</v>
      </c>
      <c r="H85" s="23"/>
    </row>
    <row r="86" spans="1:8" ht="15">
      <c r="A86" s="25" t="s">
        <v>1247</v>
      </c>
      <c r="B86" s="25" t="s">
        <v>1246</v>
      </c>
      <c r="C86" s="271">
        <v>0</v>
      </c>
      <c r="D86" s="102">
        <v>0</v>
      </c>
      <c r="E86" s="102">
        <v>0</v>
      </c>
      <c r="F86" s="102">
        <v>0</v>
      </c>
      <c r="G86" s="293">
        <v>0</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Sofia Aravantinou</cp:lastModifiedBy>
  <cp:lastPrinted>2016-05-20T08:25:54Z</cp:lastPrinted>
  <dcterms:created xsi:type="dcterms:W3CDTF">2016-04-21T08:07:20Z</dcterms:created>
  <dcterms:modified xsi:type="dcterms:W3CDTF">2019-04-08T10:11:49Z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