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<sst xmlns="http://schemas.openxmlformats.org/spreadsheetml/2006/main" count="2697" uniqueCount="1819">
  <si>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</si>
  <si>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</si>
  <si>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</si>
  <si>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</si>
  <si>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</si>
  <si>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</si>
  <si>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</si>
  <si>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</si>
  <si>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</si>
  <si>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</si>
  <si>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</si>
  <si>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</si>
  <si>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</si>
  <si>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</si>
  <si>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</si>
  <si>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</si>
  <si>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</si>
  <si>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</si>
  <si>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</si>
  <si>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</si>
  <si>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</si>
  <si>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</si>
  <si>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</si>
  <si>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</si>
  <si>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</si>
  <si>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</si>
  <si>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</si>
  <si>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</si>
  <si>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</si>
  <si>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</si>
  <si>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</si>
  <si>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</si>
  <si>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</si>
  <si>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</si>
  <si>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</si>
  <si>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</si>
  <si>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</si>
  <si>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</si>
  <si>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</si>
  <si>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</si>
  <si>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</si>
  <si>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</si>
  <si>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</si>
  <si>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</si>
  <si>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</si>
  <si>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</si>
  <si>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</si>
  <si>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</si>
  <si>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</si>
  <si>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</si>
  <si>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</si>
  <si>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</si>
  <si>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</si>
  <si>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</si>
  <si>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</si>
  <si>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</si>
  <si>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</si>
  <si>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</si>
  <si>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</si>
  <si>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</si>
  <si>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</si>
  <si>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</si>
  <si>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</si>
  <si>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</si>
  <si>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</si>
  <si>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</si>
  <si>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</si>
  <si>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</si>
  <si>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</si>
  <si>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</si>
  <si>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</si>
  <si>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</si>
  <si>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</si>
  <si>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</si>
  <si>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</si>
  <si>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</si>
  <si>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</si>
  <si>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</si>
  <si>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</si>
  <si>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</si>
  <si>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</si>
  <si>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</si>
  <si>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</si>
  <si>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</si>
  <si>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</si>
  <si>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</si>
  <si>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</si>
  <si>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</si>
  <si>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</si>
  <si>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</si>
  <si>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</si>
  <si>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</si>
  <si>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</si>
  <si>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</si>
  <si>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</si>
  <si>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</si>
  <si>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</si>
  <si>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</si>
  <si>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</si>
  <si>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</si>
  <si>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</si>
  <si>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</si>
  <si>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</si>
  <si>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</si>
  <si>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</si>
  <si>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</si>
  <si>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</si>
  <si>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</si>
  <si>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</si>
  <si>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</si>
  <si>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</si>
  <si>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</si>
  <si>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</si>
  <si>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</si>
  <si>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</si>
  <si>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</si>
  <si>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</si>
  <si>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</si>
  <si>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</si>
  <si>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</si>
  <si>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</si>
  <si>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</si>
  <si>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</si>
  <si>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</si>
  <si>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</si>
  <si>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</si>
  <si>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</si>
  <si>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</si>
  <si>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</si>
  <si>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</si>
  <si>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</si>
  <si>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</si>
  <si>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</si>
  <si>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</si>
  <si>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</si>
  <si>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</si>
  <si>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</si>
  <si>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</si>
  <si>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</si>
  <si>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</si>
  <si>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</si>
  <si>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</si>
  <si>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</si>
  <si>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</si>
  <si>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</si>
  <si>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</si>
  <si>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</si>
  <si>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</si>
  <si>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</si>
  <si>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</si>
  <si>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</si>
  <si>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</si>
  <si>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</si>
  <si>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</si>
  <si>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</si>
  <si>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</si>
  <si>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</si>
  <si>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</si>
  <si>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</si>
  <si>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</si>
  <si>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</si>
  <si>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</si>
  <si>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</si>
  <si>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</si>
  <si>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</si>
  <si>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</si>
  <si>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</si>
  <si>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</si>
  <si>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</si>
  <si>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</si>
  <si>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</si>
  <si>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</si>
  <si>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</si>
  <si>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</si>
  <si>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</si>
  <si>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</si>
  <si>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</si>
  <si>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</si>
  <si>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</si>
  <si>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</si>
  <si>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</si>
  <si>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</si>
  <si>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</si>
  <si>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</si>
  <si>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</si>
  <si>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</si>
  <si>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</si>
  <si>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</si>
  <si>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</si>
  <si>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</si>
  <si>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</si>
  <si>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</si>
  <si>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</si>
  <si>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</si>
  <si>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</si>
  <si>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</si>
  <si>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</si>
  <si>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</si>
  <si>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</si>
  <si>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</si>
  <si>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</si>
  <si>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</si>
  <si>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</si>
  <si>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</si>
  <si>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</si>
  <si>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</si>
  <si>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</si>
  <si>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</si>
  <si>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</si>
  <si>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</si>
  <si>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</si>
  <si>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</si>
  <si>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</si>
  <si>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</si>
  <si>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</si>
  <si>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</si>
  <si>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</si>
  <si>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</si>
  <si>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</si>
  <si>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</si>
  <si>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</si>
  <si>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</si>
  <si>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</si>
  <si>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</si>
  <si>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</si>
  <si>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</si>
  <si>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</si>
  <si>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</si>
  <si>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</si>
  <si>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</si>
  <si>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</si>
  <si>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</si>
  <si>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</si>
  <si>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</si>
  <si>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</si>
  <si>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</si>
  <si>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</si>
  <si>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</si>
  <si>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</si>
  <si>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</si>
  <si>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</si>
  <si>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</si>
  <si>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</si>
  <si>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</si>
  <si>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</si>
  <si>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</si>
  <si>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</si>
  <si>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</si>
  <si>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</si>
  <si>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</si>
  <si>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</si>
  <si>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</si>
  <si>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</si>
  <si>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</si>
  <si>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</si>
  <si>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</si>
  <si>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</si>
  <si>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</si>
  <si>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</si>
  <si>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</si>
  <si>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</si>
  <si>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</si>
  <si>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</si>
  <si>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</si>
  <si>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</si>
  <si>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</si>
  <si>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</si>
  <si>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</si>
  <si>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</si>
  <si>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</si>
  <si>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</si>
  <si>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</si>
  <si>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</si>
  <si>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</si>
  <si>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</si>
  <si>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</si>
  <si>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</si>
  <si>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</si>
  <si>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</si>
  <si>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</si>
  <si>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</si>
  <si>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</si>
  <si>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</si>
  <si>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</si>
  <si>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</si>
  <si>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</si>
  <si>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</si>
  <si>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</si>
  <si>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</si>
  <si>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</si>
  <si>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</si>
  <si>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</si>
  <si>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</si>
  <si>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</si>
  <si>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</si>
  <si>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</si>
  <si>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</si>
  <si>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</si>
  <si>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</si>
  <si>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</si>
  <si>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</si>
  <si>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</si>
  <si>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</si>
  <si>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</si>
  <si>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</si>
  <si>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</si>
  <si>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</si>
  <si>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</si>
  <si>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</si>
  <si>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</si>
  <si>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</si>
  <si>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</si>
  <si>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</si>
  <si>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</si>
  <si>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</si>
  <si>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</si>
  <si>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</si>
  <si>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</si>
  <si>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</si>
  <si>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</si>
  <si>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</si>
  <si>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</si>
  <si>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</si>
  <si>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</si>
  <si>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</si>
  <si>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</si>
  <si>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</si>
  <si>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</si>
  <si>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</si>
  <si>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</si>
  <si>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</si>
  <si>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</si>
  <si>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</si>
  <si>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</si>
  <si>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</si>
  <si>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</si>
  <si>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</si>
  <si>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</si>
  <si>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</si>
  <si>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</si>
  <si>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</si>
  <si>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</si>
  <si>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</si>
  <si>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</si>
  <si>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</si>
  <si>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</si>
  <si>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</si>
  <si>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</si>
  <si>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</si>
  <si>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</si>
  <si>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</si>
  <si>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</si>
  <si>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</si>
  <si>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</si>
  <si>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</si>
  <si>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</si>
  <si>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</si>
  <si>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</si>
  <si>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</si>
  <si>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</si>
  <si>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</si>
  <si>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</si>
  <si>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</si>
  <si>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</si>
  <si>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</si>
  <si>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</si>
  <si>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</si>
  <si>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</si>
  <si>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</si>
  <si>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</si>
  <si>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</si>
  <si>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</si>
  <si>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</si>
  <si>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</si>
  <si>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</si>
  <si>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</si>
  <si>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</si>
  <si>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</si>
  <si>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</si>
  <si>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</si>
  <si>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</si>
  <si>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</si>
  <si>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</si>
  <si>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</si>
  <si>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</si>
  <si>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</si>
  <si>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</si>
  <si>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</si>
  <si>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</si>
  <si>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</si>
  <si>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</si>
  <si>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</si>
  <si>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</si>
  <si>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</si>
  <si>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</si>
  <si>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</si>
  <si>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</si>
  <si>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</si>
  <si>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</si>
  <si>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</si>
  <si>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</si>
  <si>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</si>
  <si>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</si>
  <si>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</si>
  <si>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</si>
  <si>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</si>
  <si>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</si>
  <si>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</si>
  <si>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</si>
  <si>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</si>
  <si>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</si>
  <si>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</si>
  <si>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</si>
  <si>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</si>
  <si>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</si>
  <si>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</si>
  <si>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</si>
  <si>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</si>
  <si>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</si>
  <si>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</si>
  <si>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</si>
  <si>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</si>
  <si>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</si>
  <si>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</si>
  <si>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</si>
  <si>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</si>
  <si>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</si>
  <si>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</si>
  <si>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</si>
  <si>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</si>
  <si>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</si>
  <si>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</si>
  <si>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</si>
  <si>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</si>
  <si>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</si>
  <si>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</si>
  <si>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</si>
  <si>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</si>
  <si>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</si>
  <si>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</si>
  <si>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</si>
  <si>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</si>
  <si>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</si>
  <si>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</si>
  <si>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</si>
  <si>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</si>
  <si>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</si>
  <si>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</si>
  <si>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</si>
  <si>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</si>
  <si>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</si>
  <si>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</si>
  <si>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</si>
  <si>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</si>
  <si>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</si>
  <si>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</si>
  <si>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</si>
  <si>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</si>
  <si>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</si>
  <si>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</si>
  <si>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</si>
  <si>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</si>
  <si>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</si>
  <si>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</si>
  <si>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</si>
  <si>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</si>
  <si>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</si>
  <si>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</si>
  <si>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</si>
  <si>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</si>
  <si>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</si>
  <si>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</si>
  <si>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</si>
  <si>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</si>
  <si>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</si>
  <si>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</si>
  <si>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</si>
  <si>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</si>
  <si>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</si>
  <si>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</si>
  <si>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</si>
  <si>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</si>
  <si>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</si>
  <si>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</si>
  <si>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</si>
  <si>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</si>
  <si>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</si>
  <si>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</si>
  <si>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</si>
  <si>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</si>
  <si>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</si>
  <si>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</si>
  <si>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</si>
  <si>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</si>
  <si>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</si>
  <si>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</si>
  <si>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</si>
  <si>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</si>
  <si>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</si>
  <si>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</si>
  <si>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</si>
  <si>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</si>
  <si>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</si>
  <si>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</si>
  <si>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</si>
  <si>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</si>
  <si>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</si>
  <si>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</si>
  <si>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</si>
  <si>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</si>
  <si>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</si>
  <si>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</si>
  <si>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</si>
  <si>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</si>
  <si>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</si>
  <si>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</si>
  <si>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</si>
  <si>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</si>
  <si>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</si>
  <si>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</si>
  <si>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</si>
  <si>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</si>
  <si>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</si>
  <si>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</si>
  <si>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</si>
  <si>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</si>
  <si>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</si>
  <si>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</si>
  <si>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</si>
  <si>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</si>
  <si>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</si>
  <si>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</si>
  <si>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</si>
  <si>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</si>
  <si>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</si>
  <si>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</si>
  <si>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</si>
  <si>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</si>
  <si>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</si>
  <si>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</si>
  <si>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</si>
  <si>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</si>
  <si>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</si>
  <si>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</si>
  <si>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</si>
  <si>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</si>
  <si>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</si>
  <si>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</si>
  <si>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</si>
  <si>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</si>
  <si>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</si>
  <si>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</si>
  <si>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</si>
  <si>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</si>
  <si>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</si>
  <si>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</si>
  <si>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</si>
  <si>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</si>
  <si>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</si>
  <si>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</si>
  <si>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</si>
  <si>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</si>
  <si>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</si>
  <si>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</si>
  <si>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</si>
  <si>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</si>
  <si>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</si>
  <si>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</si>
  <si>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</si>
  <si>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</si>
  <si>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</si>
  <si>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</si>
  <si>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</si>
  <si>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</si>
  <si>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</si>
  <si>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</si>
  <si>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</si>
  <si>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</si>
  <si>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</si>
  <si>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</si>
  <si>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</si>
  <si>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</si>
  <si>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</si>
  <si>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</si>
  <si>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</si>
  <si>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</si>
  <si>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</si>
  <si>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</si>
  <si>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</si>
  <si>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</si>
  <si>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</si>
  <si>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</si>
  <si>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</si>
  <si>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</si>
  <si>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</si>
  <si>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</si>
  <si>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</si>
  <si>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</si>
  <si>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</si>
  <si>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</si>
  <si>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</si>
  <si>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</si>
  <si>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</si>
  <si>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</si>
  <si>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</si>
  <si>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</si>
  <si>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</si>
  <si>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</si>
  <si>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</si>
  <si>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</si>
  <si>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</si>
  <si>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</si>
  <si>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</si>
  <si>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</si>
  <si>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</si>
  <si>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</si>
  <si>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</si>
  <si>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</si>
  <si>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</si>
  <si>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</si>
  <si>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</si>
  <si>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</si>
  <si>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</si>
  <si>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</si>
  <si>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</si>
  <si>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</si>
  <si>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</si>
  <si>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</si>
  <si>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</si>
  <si>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</si>
  <si>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</si>
  <si>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</si>
  <si>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</si>
  <si>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</si>
  <si>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</si>
  <si>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</si>
  <si>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</si>
  <si>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</si>
  <si>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</si>
  <si>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</si>
  <si>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</si>
  <si>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</si>
  <si>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</si>
  <si>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</si>
  <si>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</si>
  <si>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</si>
  <si>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</si>
  <si>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</si>
  <si>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</si>
  <si>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</si>
  <si>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</si>
  <si>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</si>
  <si>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</si>
  <si>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</si>
  <si>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</si>
  <si>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</si>
  <si>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</si>
  <si>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</si>
  <si>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</si>
  <si>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</si>
  <si>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</si>
  <si>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</si>
  <si>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</si>
  <si>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</si>
  <si>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</si>
  <si>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</si>
  <si>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</si>
  <si>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</si>
  <si>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</si>
  <si>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</si>
  <si>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</si>
  <si>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</si>
  <si>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</si>
  <si>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</si>
  <si>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</si>
  <si>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</si>
  <si>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</si>
  <si>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</si>
  <si>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</si>
  <si>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</si>
  <si>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</si>
  <si>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</si>
  <si>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</si>
  <si>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</si>
  <si>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</si>
  <si>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</si>
  <si>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</si>
  <si>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</si>
  <si>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</si>
  <si>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</si>
  <si>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</si>
  <si>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</si>
  <si>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</si>
  <si>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</si>
  <si>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</si>
  <si>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</si>
  <si>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</si>
  <si>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</si>
  <si>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</si>
  <si>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</si>
  <si>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</si>
  <si>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</si>
  <si>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</si>
  <si>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</si>
  <si>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</si>
  <si>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</si>
  <si>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</si>
  <si>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</si>
  <si>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</si>
  <si>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</si>
  <si>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</si>
  <si>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</si>
  <si>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</si>
  <si>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</si>
  <si>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</si>
  <si>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</si>
  <si>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</si>
  <si>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</si>
  <si>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</si>
  <si>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</si>
  <si>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</si>
  <si>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</si>
  <si>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</si>
  <si>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</si>
  <si>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</si>
  <si>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</si>
  <si>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</si>
  <si>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</si>
  <si>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</si>
  <si>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</si>
  <si>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</si>
  <si>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</si>
  <si>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</si>
  <si>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</si>
  <si>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</si>
  <si>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</si>
  <si>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</si>
  <si>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</si>
  <si>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</si>
  <si>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</si>
  <si>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</si>
  <si>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</si>
  <si>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</si>
  <si>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</si>
  <si>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</si>
  <si>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</si>
  <si>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</si>
  <si>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</si>
  <si>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</si>
  <si>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</si>
  <si>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</si>
  <si>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</si>
  <si>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</si>
  <si>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</si>
  <si>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</si>
  <si>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</si>
  <si>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</si>
  <si>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</si>
  <si>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</si>
  <si>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</si>
  <si>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</si>
  <si>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</si>
  <si>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</si>
  <si>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</si>
  <si>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</si>
  <si>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</si>
  <si>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</si>
  <si>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</si>
  <si>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</si>
  <si>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</si>
  <si>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</si>
  <si>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</si>
  <si>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</si>
  <si>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</si>
  <si>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</si>
  <si>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</si>
  <si>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</si>
  <si>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</si>
  <si>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</si>
  <si>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</si>
  <si>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</si>
  <si>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</si>
  <si>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</si>
  <si>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</si>
  <si>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</si>
  <si>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</si>
  <si>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</si>
  <si>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</si>
  <si>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</si>
  <si>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</si>
  <si>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</si>
  <si>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</si>
  <si>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</si>
  <si>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</si>
  <si>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</si>
  <si>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</si>
  <si>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</si>
  <si>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</si>
  <si>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</si>
  <si>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</si>
  <si>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</si>
  <si>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</si>
  <si>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</si>
  <si>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</si>
  <si>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</si>
  <si>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</si>
  <si>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</si>
  <si>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</si>
  <si>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</si>
  <si>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</si>
  <si>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</si>
  <si>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</si>
  <si>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</si>
  <si>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</si>
  <si>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</si>
  <si>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</si>
  <si>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</si>
  <si>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</si>
  <si>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</si>
  <si>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</si>
  <si>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</si>
  <si>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</si>
  <si>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</si>
  <si>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</si>
  <si>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</si>
  <si>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</si>
  <si>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</si>
  <si>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</si>
  <si>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</si>
  <si>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</si>
  <si>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</si>
  <si>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</si>
  <si>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</si>
  <si>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</si>
  <si>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</si>
  <si>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</si>
  <si>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</si>
  <si>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</si>
  <si>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</si>
  <si>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</si>
  <si>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</si>
  <si>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</si>
  <si>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</si>
  <si>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</si>
  <si>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</si>
  <si>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</si>
  <si>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</si>
  <si>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</si>
  <si>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</si>
  <si>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</si>
  <si>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</si>
  <si>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</si>
  <si>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</si>
  <si>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</si>
  <si>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</si>
  <si>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</si>
  <si>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</si>
  <si>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</si>
  <si>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</si>
  <si>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</si>
  <si>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</si>
  <si>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</si>
  <si>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</si>
  <si>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</si>
  <si>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</si>
  <si>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</si>
  <si>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</si>
  <si>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</si>
  <si>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</si>
  <si>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</si>
  <si>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</si>
  <si>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</si>
  <si>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</si>
  <si>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</si>
  <si>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</si>
  <si>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</si>
  <si>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</si>
  <si>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</si>
  <si>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</si>
  <si>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</si>
  <si>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</si>
  <si>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</si>
  <si>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</si>
  <si>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</si>
  <si>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</si>
  <si>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</si>
  <si>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</si>
  <si>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</si>
  <si>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</si>
  <si>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</si>
  <si>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</si>
  <si>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</si>
  <si>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</si>
  <si>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</si>
  <si>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</si>
  <si>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</si>
  <si>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</si>
  <si>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</si>
  <si>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</si>
  <si>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</si>
  <si>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</si>
  <si>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</si>
  <si>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</si>
  <si>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</si>
  <si>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</si>
  <si>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</si>
  <si>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</si>
  <si>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</si>
  <si>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</si>
  <si>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</si>
  <si>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</si>
  <si>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</si>
  <si>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</si>
  <si>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</si>
  <si>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</si>
  <si>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</si>
  <si>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</si>
  <si>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</si>
  <si>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</si>
  <si>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</si>
  <si>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</si>
  <si>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</si>
  <si>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</si>
  <si>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</si>
  <si>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</si>
  <si>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</si>
  <si>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</si>
  <si>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</si>
  <si>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</si>
  <si>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</si>
  <si>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</si>
  <si>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</si>
  <si>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</si>
  <si>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</si>
  <si>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</si>
  <si>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</si>
  <si>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</si>
  <si>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</si>
  <si>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</si>
  <si>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</si>
  <si>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</si>
  <si>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</si>
  <si>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</si>
  <si>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</si>
  <si>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</si>
  <si>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</si>
  <si>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</si>
  <si>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</si>
  <si>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</si>
  <si>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</si>
  <si>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</si>
  <si>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</si>
  <si>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</si>
  <si>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</si>
  <si>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</si>
  <si>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</si>
  <si>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</si>
  <si>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</si>
  <si>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</si>
  <si>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</si>
  <si>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</si>
  <si>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</si>
  <si>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</si>
  <si>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</si>
  <si>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</si>
  <si>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</si>
  <si>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</si>
  <si>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</si>
  <si>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</si>
  <si>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</si>
  <si>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</si>
  <si>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</si>
  <si>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</si>
  <si>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</si>
  <si>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</si>
  <si>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</si>
  <si>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</si>
  <si>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</si>
  <si>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</si>
  <si>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</si>
  <si>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</si>
  <si>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</si>
  <si>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</si>
  <si>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</si>
  <si>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</si>
  <si>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</si>
  <si>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</si>
  <si>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</si>
  <si>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</si>
  <si>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</si>
  <si>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</si>
  <si>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</si>
  <si>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</si>
  <si>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</si>
  <si>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</si>
  <si>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</si>
  <si>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</si>
  <si>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</si>
  <si>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</si>
  <si>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</si>
  <si>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</si>
  <si>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</si>
  <si>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</si>
  <si>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</si>
  <si>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</si>
  <si>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</si>
  <si>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</si>
  <si>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</si>
  <si>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</si>
  <si>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</si>
  <si>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</si>
  <si>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</si>
  <si>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</si>
  <si>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</si>
  <si>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</si>
  <si>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</si>
  <si>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</si>
  <si>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</si>
  <si>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</si>
  <si>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</si>
  <si>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</si>
  <si>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</si>
  <si>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</si>
  <si>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</si>
  <si>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</si>
  <si>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</si>
  <si>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</si>
  <si>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</si>
  <si>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</si>
  <si>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</si>
  <si>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</si>
  <si>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</si>
  <si>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</si>
  <si>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</si>
  <si>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</si>
  <si>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</si>
  <si>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</si>
  <si>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</si>
  <si>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</si>
  <si>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</si>
  <si>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</si>
  <si>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</si>
  <si>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</si>
  <si>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</si>
  <si>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</si>
  <si>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</si>
  <si>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</si>
  <si>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</si>
  <si>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</si>
  <si>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</si>
  <si>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</si>
  <si>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</si>
  <si>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</si>
  <si>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</si>
  <si>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</si>
  <si>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</si>
  <si>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</si>
  <si>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</si>
  <si>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</si>
  <si>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</si>
  <si>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</si>
  <si>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</si>
  <si>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</si>
  <si>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</si>
  <si>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</si>
  <si>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</si>
  <si>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</si>
  <si>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</si>
  <si>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</si>
  <si>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</si>
  <si>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</si>
  <si>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</si>
  <si>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</si>
  <si>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</si>
  <si>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</si>
  <si>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</si>
  <si>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</si>
  <si>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</si>
  <si>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</si>
  <si>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</si>
  <si>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</si>
  <si>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</si>
  <si>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</si>
  <si>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</si>
  <si>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</si>
  <si>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</si>
  <si>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</si>
  <si>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</si>
  <si>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</si>
  <si>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</si>
  <si>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</si>
  <si>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</si>
  <si>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</si>
  <si>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</si>
  <si>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</si>
  <si>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</si>
  <si>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</si>
  <si>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</si>
  <si>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</si>
  <si>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</si>
  <si>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</si>
  <si>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</si>
  <si>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</si>
  <si>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</si>
  <si>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</si>
  <si>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</si>
  <si>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</si>
  <si>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</si>
  <si>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</si>
  <si>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</si>
  <si>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</si>
  <si>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</si>
  <si>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</si>
  <si>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</si>
  <si>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</si>
  <si>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</si>
  <si>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</si>
  <si>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</si>
  <si>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</si>
  <si>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</si>
  <si>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</si>
  <si>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</si>
  <si>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</si>
  <si>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</si>
  <si>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</si>
  <si>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</si>
  <si>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</si>
  <si>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</si>
  <si>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</si>
  <si>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</si>
  <si>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</si>
  <si>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</si>
  <si>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</si>
  <si>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</si>
  <si>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</si>
  <si>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</si>
  <si>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</si>
  <si>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</si>
  <si>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</si>
  <si>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</si>
  <si>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</si>
  <si>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</si>
  <si>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</si>
  <si>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</si>
  <si>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</si>
  <si>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</si>
  <si>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</si>
  <si>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</si>
  <si>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</si>
  <si>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</si>
  <si>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</si>
  <si>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</si>
  <si>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</si>
  <si>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</si>
  <si>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</si>
  <si>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</si>
  <si>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</si>
  <si>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</si>
  <si>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</si>
  <si>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</si>
  <si>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</si>
  <si>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</si>
  <si>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</si>
  <si>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</si>
  <si>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</si>
  <si>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</si>
  <si>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</si>
  <si>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</si>
  <si>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</si>
  <si>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</si>
  <si>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</si>
  <si>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</si>
  <si>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</si>
  <si>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</si>
  <si>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</si>
  <si>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</si>
  <si>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</si>
  <si>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</si>
  <si>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</si>
  <si>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</si>
  <si>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</si>
  <si>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</si>
  <si>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</si>
  <si>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</si>
  <si>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</si>
  <si>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</si>
  <si>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</si>
  <si>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</si>
  <si>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</si>
  <si>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</si>
  <si>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</si>
  <si>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</si>
  <si>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</si>
  <si>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</si>
  <si>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</si>
  <si>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</si>
  <si>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</si>
  <si>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</si>
  <si>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</si>
  <si>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</si>
  <si>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</si>
  <si>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</si>
  <si>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</si>
  <si>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</si>
  <si>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</si>
  <si>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</si>
  <si>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</si>
  <si>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</si>
  <si>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</si>
  <si>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</si>
  <si>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</si>
  <si>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</si>
  <si>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</si>
  <si>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</si>
  <si>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</si>
  <si>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</si>
  <si>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</si>
  <si>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</si>
  <si>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</si>
  <si>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</si>
  <si>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</si>
  <si>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</si>
  <si>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</si>
  <si>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</si>
  <si>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</si>
  <si>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</si>
  <si>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</si>
  <si>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</si>
  <si>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</si>
  <si>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</si>
  <si>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</si>
  <si>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</si>
  <si>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</si>
  <si>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</si>
  <si>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</si>
  <si>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</si>
  <si>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</si>
  <si>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</si>
  <si>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</si>
  <si>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</si>
  <si>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</si>
  <si>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</si>
  <si>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</si>
  <si>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</si>
  <si>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</si>
  <si>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</si>
  <si>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</si>
  <si>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</si>
  <si>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</si>
  <si>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</si>
  <si>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</si>
  <si>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</si>
  <si>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</si>
  <si>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</si>
  <si>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</si>
  <si>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</si>
  <si>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</si>
  <si>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</si>
  <si>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</si>
  <si>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</si>
  <si>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</si>
  <si>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</si>
  <si>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</si>
  <si>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</si>
  <si>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</si>
  <si>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</si>
  <si>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</si>
  <si>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</si>
  <si>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</si>
  <si>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</si>
  <si>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</si>
  <si>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</si>
  <si>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</si>
  <si>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</si>
  <si>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</si>
  <si>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</si>
  <si>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</si>
  <si>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</si>
  <si>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</si>
  <si>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</si>
  <si>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</si>
  <si>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</si>
  <si>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</si>
  <si>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</si>
  <si>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</si>
  <si>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</si>
  <si>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</si>
  <si>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</si>
  <si>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</si>
  <si>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</si>
  <si>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</si>
  <si>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</si>
  <si>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</si>
  <si>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</si>
  <si>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</si>
  <si>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</si>
  <si>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</si>
  <si>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</si>
  <si>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</si>
  <si>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</si>
  <si>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</si>
  <si>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</si>
  <si>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</si>
  <si>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</si>
  <si>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</si>
  <si>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</si>
  <si>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</si>
  <si>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</si>
  <si>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</si>
  <si>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</si>
  <si>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</si>
  <si>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</si>
  <si>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</si>
  <si>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</si>
  <si>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</si>
  <si>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</si>
  <si>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</si>
  <si>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</si>
  <si>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</si>
  <si>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</si>
  <si>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</si>
  <si>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</si>
  <si>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</si>
  <si>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</si>
  <si>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</si>
  <si>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</si>
  <si>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</si>
  <si>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</si>
  <si>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</si>
  <si>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</si>
  <si>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</si>
  <si>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</si>
  <si>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</si>
  <si>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</si>
  <si>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</si>
  <si>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</si>
  <si>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</si>
  <si>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</si>
  <si>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</si>
  <si>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</si>
  <si>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</si>
  <si>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</si>
  <si>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</si>
  <si>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</si>
  <si>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</si>
  <si>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</si>
  <si>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</si>
  <si>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</si>
  <si>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</si>
  <si>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</si>
  <si>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</si>
  <si>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</si>
  <si>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</si>
  <si>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</si>
  <si>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</si>
  <si>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</si>
  <si>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</si>
  <si>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</si>
  <si>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</si>
  <si>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</si>
  <si>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</si>
  <si>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</si>
  <si>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</si>
  <si>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</si>
  <si>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</si>
  <si>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</si>
  <si>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</si>
  <si>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</si>
  <si>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</si>
  <si>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</si>
  <si>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</si>
  <si>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</si>
  <si>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</si>
  <si>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</si>
  <si>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</si>
  <si>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</si>
  <si>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</si>
  <si>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</si>
  <si>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</si>
  <si>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</si>
  <si>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</si>
  <si>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</si>
  <si>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</si>
  <si>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</si>
  <si>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</si>
  <si>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</si>
  <si>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</si>
  <si>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</si>
  <si>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</si>
  <si>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</si>
  <si>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</si>
  <si>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</si>
  <si>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</si>
  <si>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</si>
  <si>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</si>
  <si>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</si>
  <si>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</si>
  <si>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</si>
  <si>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</si>
  <si>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</si>
  <si>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</si>
  <si>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</si>
  <si>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</si>
  <si>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</si>
  <si>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</si>
  <si>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</si>
  <si>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</si>
  <si>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</si>
  <si>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</si>
  <si>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</si>
  <si>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</si>
  <si>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</si>
  <si>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</si>
  <si>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</si>
  <si>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</si>
  <si>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</si>
  <si>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</si>
  <si>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</si>
  <si>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</si>
  <si>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</si>
  <si>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</si>
  <si>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</si>
  <si>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</si>
  <si>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</si>
  <si>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</si>
  <si>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</si>
  <si>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</si>
  <si>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</si>
  <si>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</si>
  <si>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</si>
  <si>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</si>
  <si>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</si>
  <si>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</si>
  <si>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</si>
  <si>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</si>
  <si>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</si>
  <si>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</si>
  <si>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</si>
  <si>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</si>
  <si>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</si>
  <si>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</si>
  <si>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</si>
  <si>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</si>
  <si>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</si>
  <si>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</si>
  <si>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</si>
  <si>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</si>
  <si>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</si>
  <si>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</si>
  <si>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</si>
  <si>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</si>
  <si>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</si>
  <si>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</si>
  <si>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</si>
  <si>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</si>
  <si>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</si>
  <si>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</si>
  <si>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</si>
  <si>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</si>
  <si>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</si>
  <si>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</si>
  <si>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</si>
  <si>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</si>
  <si>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</si>
  <si>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</si>
  <si>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</si>
  <si>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</si>
  <si>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</si>
  <si>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</si>
  <si>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</si>
  <si>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</si>
  <si>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</si>
  <si>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</si>
  <si>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</si>
  <si>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</si>
  <si>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</si>
  <si>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</si>
  <si>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</si>
  <si>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</si>
  <si>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</si>
  <si>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</si>
  <si>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</si>
  <si>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</si>
  <si>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</si>
  <si>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</si>
  <si>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</si>
  <si>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</si>
  <si>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</si>
  <si>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</si>
  <si>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</si>
  <si>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</si>
  <si>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</si>
  <si>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</si>
  <si>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</si>
  <si>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</si>
  <si>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</si>
  <si>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</si>
  <si>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</si>
  <si>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</si>
  <si>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</si>
  <si>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</si>
  <si>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</si>
  <si>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</si>
  <si>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</si>
  <si>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</si>
  <si>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</si>
  <si>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</si>
  <si>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</si>
  <si>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</si>
  <si>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</si>
  <si>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</si>
  <si>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</si>
  <si>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</si>
  <si>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</si>
  <si>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</si>
  <si>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</si>
  <si>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</si>
  <si>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</si>
  <si>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</si>
  <si>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</si>
  <si>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</si>
  <si>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</si>
  <si>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</si>
  <si>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</si>
  <si>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</si>
  <si>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</si>
  <si>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</si>
  <si>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</si>
  <si>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</si>
  <si>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</si>
  <si>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</si>
  <si>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</si>
  <si>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</si>
  <si>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</si>
  <si>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</si>
  <si>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</si>
  <si>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</si>
  <si>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</si>
  <si>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</si>
  <si>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</si>
  <si>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</si>
  <si>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</si>
  <si>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</si>
  <si>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</si>
  <si>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</si>
  <si>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</si>
  <si>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</si>
  <si>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</si>
  <si>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</si>
  <si>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</si>
  <si>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</si>
  <si>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</si>
  <si>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</si>
  <si>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</si>
  <si>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</si>
  <si>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</si>
  <si>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</si>
  <si>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</si>
  <si>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</si>
  <si>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</si>
  <si>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</si>
  <si>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</si>
  <si>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</si>
  <si>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</si>
  <si>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</si>
  <si>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</si>
  <si>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</si>
  <si>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</si>
  <si>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</si>
  <si>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</si>
  <si>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</si>
  <si>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</si>
  <si>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</si>
  <si>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</si>
  <si>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</si>
  <si>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</si>
  <si>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</si>
  <si>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</si>
  <si>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</si>
  <si>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</si>
  <si>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</si>
  <si>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</si>
  <si>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</si>
  <si>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</si>
  <si>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</si>
  <si>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</si>
  <si>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</si>
  <si>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</si>
  <si>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</si>
  <si>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</si>
  <si>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</si>
  <si>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</si>
  <si>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</si>
  <si>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</si>
  <si>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</si>
  <si>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</si>
  <si>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</si>
  <si>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</si>
  <si>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</si>
  <si>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</si>
  <si>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</si>
  <si>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</si>
  <si>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</si>
  <si>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</si>
  <si>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</si>
  <si>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</si>
  <si>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</si>
  <si>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</si>
  <si>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</si>
  <si>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</si>
  <si>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</si>
  <si>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</si>
  <si>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</si>
  <si>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</si>
  <si>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</si>
  <si>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</si>
  <si>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</si>
  <si>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</si>
  <si>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</si>
  <si>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</si>
  <si>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</si>
  <si>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</si>
  <si>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</si>
  <si>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</si>
  <si>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</si>
  <si>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</si>
  <si>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</si>
  <si>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</si>
  <si>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</si>
  <si>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</si>
  <si>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</si>
  <si>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</si>
  <si>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</si>
  <si>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</si>
  <si>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</si>
  <si>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</si>
  <si>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</si>
  <si>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</si>
  <si>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</si>
  <si>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</si>
  <si>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</si>
  <si>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</si>
  <si>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</si>
  <si>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</si>
  <si>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</si>
  <si>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</si>
  <si>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</si>
  <si>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</si>
  <si>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</si>
  <si>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</si>
  <si>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</si>
  <si>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</si>
  <si>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</si>
  <si>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</si>
  <si>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</si>
  <si>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</si>
  <si>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</si>
  <si>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</si>
  <si>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</si>
  <si>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</si>
  <si>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</si>
  <si>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</si>
  <si>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</si>
  <si>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</si>
  <si>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</si>
  <si>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</si>
  <si>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</si>
  <si>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</si>
  <si>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</si>
  <si>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</si>
  <si>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</si>
  <si>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</si>
  <si>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</si>
  <si>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</si>
  <si>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</si>
  <si>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</si>
  <si>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</si>
  <si>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</si>
  <si>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</si>
  <si>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</si>
  <si>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</si>
  <si>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</si>
  <si>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</si>
  <si>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</si>
  <si>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</si>
  <si>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</si>
  <si>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</si>
  <si>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</si>
  <si>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</si>
  <si>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</si>
  <si>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</si>
  <si>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</si>
  <si>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</si>
  <si>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</si>
  <si>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</si>
  <si>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</si>
  <si>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</si>
  <si>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</si>
  <si>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</si>
  <si>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</si>
  <si>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</si>
  <si>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</si>
  <si>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</si>
  <si>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</si>
  <si>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</si>
  <si>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</si>
  <si>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</si>
  <si>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</si>
  <si>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</si>
  <si>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</si>
  <si>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</si>
  <si>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</si>
  <si>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</si>
  <si>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</si>
  <si>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</si>
  <si>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</si>
  <si>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</si>
  <si>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</si>
  <si>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</si>
  <si>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</si>
  <si>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</si>
  <si>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</si>
  <si>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</si>
  <si>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</si>
  <si>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</si>
  <si>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</si>
  <si>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</si>
  <si>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</si>
  <si>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</si>
  <si>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</si>
  <si>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</si>
  <si>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</si>
  <si>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</si>
  <si>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</si>
  <si>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</si>
  <si>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</si>
  <si>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</si>
  <si>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</si>
  <si>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</si>
  <si>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</si>
  <si>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</si>
  <si>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</si>
  <si>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</si>
  <si>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</si>
  <si>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</si>
  <si>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</si>
  <si>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</si>
  <si>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</si>
  <si>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</si>
  <si>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</si>
  <si>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</si>
  <si>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</si>
  <si>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</si>
  <si>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</si>
  <si>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</si>
  <si>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</si>
  <si>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</si>
  <si>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</si>
  <si>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</si>
  <si>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</si>
  <si>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</si>
  <si>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</si>
  <si>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</si>
  <si>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</si>
  <si>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</si>
  <si>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</si>
  <si>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</si>
  <si>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</si>
  <si>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</si>
  <si>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</si>
  <si>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</si>
  <si>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</si>
  <si>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</si>
  <si>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</si>
  <si>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</si>
  <si>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</si>
  <si>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</si>
  <si>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</si>
  <si>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</si>
  <si>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</si>
  <si>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</si>
  <si>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</si>
  <si>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</si>
  <si>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</si>
  <si>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</si>
  <si>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</si>
  <si>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</si>
  <si>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</si>
  <si>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</si>
  <si>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</si>
  <si>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</si>
  <si>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</si>
  <si>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</si>
  <si>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</si>
  <si>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</si>
  <si>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</si>
  <si>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</si>
  <si>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</si>
  <si>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</si>
  <si>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</si>
  <si>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</si>
  <si>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</si>
  <si>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</si>
  <si>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</si>
  <si>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</si>
  <si>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</si>
  <si>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</si>
  <si>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</si>
  <si>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</si>
  <si>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</si>
  <si>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</si>
  <si>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</si>
  <si>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</si>
  <si>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</si>
  <si>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</si>
  <si>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</si>
  <si>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Baa1</t>
  </si>
  <si>
    <t>Reporting Date: 15/02/2022</t>
  </si>
  <si>
    <t>Cut-off Date: 31/01/2022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</si>
</sst>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 numFmtId="173" formatCode="#,##0.00000"/>
    <numFmt numFmtId="174" formatCode="0.000%"/>
  </numFmts>
  <fonts count="124">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6">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1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1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3"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36"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40" fillId="0" borderId="0" xfId="0" applyFont="1" applyAlignment="1">
      <alignment vertical="center" wrapText="1"/>
    </xf>
    <xf numFmtId="0" fontId="115"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68"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7" fillId="33" borderId="0" xfId="64" applyFont="1" applyFill="1" applyAlignment="1">
      <alignment/>
      <protection/>
    </xf>
    <xf numFmtId="14" fontId="47" fillId="33" borderId="0" xfId="0" applyNumberFormat="1" applyFont="1" applyFill="1" applyAlignment="1">
      <alignment horizontal="left"/>
    </xf>
    <xf numFmtId="0" fontId="48" fillId="33" borderId="0" xfId="64" applyFont="1" applyFill="1" applyAlignment="1">
      <alignment/>
      <protection/>
    </xf>
    <xf numFmtId="0" fontId="47" fillId="33" borderId="0" xfId="64" applyFont="1" applyFill="1" applyAlignment="1">
      <alignment/>
      <protection/>
    </xf>
    <xf numFmtId="0" fontId="49" fillId="33" borderId="0" xfId="64" applyFont="1" applyFill="1" applyAlignment="1">
      <alignment/>
      <protection/>
    </xf>
    <xf numFmtId="0" fontId="49" fillId="33" borderId="0" xfId="0" applyFont="1" applyFill="1" applyAlignment="1">
      <alignment/>
    </xf>
    <xf numFmtId="0" fontId="47" fillId="33" borderId="28" xfId="64" applyFont="1" applyFill="1" applyBorder="1">
      <alignment horizontal="left" wrapText="1"/>
      <protection/>
    </xf>
    <xf numFmtId="0" fontId="49" fillId="33" borderId="0" xfId="0" applyFont="1" applyFill="1" applyAlignment="1">
      <alignment horizontal="left"/>
    </xf>
    <xf numFmtId="0" fontId="47" fillId="33" borderId="0" xfId="64" applyFont="1" applyFill="1" applyAlignment="1">
      <alignment wrapText="1"/>
      <protection/>
    </xf>
    <xf numFmtId="0" fontId="47" fillId="33" borderId="0" xfId="64" applyFont="1" applyFill="1">
      <alignment horizontal="left" wrapText="1"/>
      <protection/>
    </xf>
    <xf numFmtId="168" fontId="50" fillId="33" borderId="0" xfId="43" applyNumberFormat="1" applyFont="1" applyFill="1" applyAlignment="1">
      <alignment horizontal="center" vertical="center"/>
    </xf>
    <xf numFmtId="0" fontId="47" fillId="33" borderId="0" xfId="64" applyFont="1" applyFill="1" applyAlignment="1">
      <alignment horizontal="center" wrapText="1"/>
      <protection/>
    </xf>
    <xf numFmtId="170" fontId="47" fillId="33" borderId="0" xfId="45" applyNumberFormat="1" applyFont="1" applyFill="1" applyAlignment="1">
      <alignment horizontal="center" wrapText="1"/>
    </xf>
    <xf numFmtId="0" fontId="49" fillId="33" borderId="0" xfId="64" applyFont="1" applyFill="1" applyAlignment="1">
      <alignment horizontal="center"/>
      <protection/>
    </xf>
    <xf numFmtId="5" fontId="49" fillId="33" borderId="0" xfId="45" applyNumberFormat="1" applyFont="1" applyFill="1" applyAlignment="1">
      <alignment horizontal="center"/>
    </xf>
    <xf numFmtId="0" fontId="49" fillId="0" borderId="0" xfId="0" applyFont="1" applyAlignment="1">
      <alignment horizontal="center"/>
    </xf>
    <xf numFmtId="10" fontId="49" fillId="33" borderId="0" xfId="68" applyNumberFormat="1" applyFont="1" applyFill="1" applyAlignment="1">
      <alignment horizontal="center"/>
    </xf>
    <xf numFmtId="14" fontId="49" fillId="33" borderId="0" xfId="68" applyNumberFormat="1" applyFont="1" applyFill="1" applyAlignment="1">
      <alignment horizontal="center"/>
    </xf>
    <xf numFmtId="0" fontId="49" fillId="33" borderId="0" xfId="0" applyFont="1" applyFill="1" applyAlignment="1">
      <alignment horizontal="center"/>
    </xf>
    <xf numFmtId="0" fontId="52" fillId="33" borderId="28" xfId="64" applyFont="1" applyFill="1" applyBorder="1">
      <alignment horizontal="left" wrapText="1"/>
      <protection/>
    </xf>
    <xf numFmtId="0" fontId="47" fillId="33" borderId="0" xfId="64" applyFont="1" applyFill="1" applyAlignment="1">
      <alignment vertical="top"/>
      <protection/>
    </xf>
    <xf numFmtId="0" fontId="49" fillId="33" borderId="0" xfId="64" applyFont="1" applyFill="1" applyAlignment="1">
      <alignment vertical="top"/>
      <protection/>
    </xf>
    <xf numFmtId="3" fontId="49" fillId="33" borderId="0" xfId="64" applyNumberFormat="1" applyFont="1" applyFill="1" applyAlignment="1">
      <alignment/>
      <protection/>
    </xf>
    <xf numFmtId="3" fontId="49" fillId="33" borderId="0" xfId="64" applyNumberFormat="1" applyFont="1" applyFill="1" applyAlignment="1">
      <alignment wrapText="1"/>
      <protection/>
    </xf>
    <xf numFmtId="0" fontId="49" fillId="33" borderId="0" xfId="0" applyFont="1" applyFill="1" applyAlignment="1">
      <alignment horizontal="left" indent="2"/>
    </xf>
    <xf numFmtId="3" fontId="49" fillId="0" borderId="0" xfId="0" applyNumberFormat="1" applyFont="1" applyAlignment="1">
      <alignment/>
    </xf>
    <xf numFmtId="0" fontId="47" fillId="33" borderId="0" xfId="64" applyFont="1" applyFill="1" applyAlignment="1">
      <alignment horizontal="left" vertical="top" indent="2"/>
      <protection/>
    </xf>
    <xf numFmtId="3" fontId="49" fillId="33" borderId="0" xfId="64" applyNumberFormat="1" applyFont="1" applyFill="1" applyAlignment="1">
      <alignment vertical="top"/>
      <protection/>
    </xf>
    <xf numFmtId="10" fontId="49" fillId="33" borderId="0" xfId="68" applyNumberFormat="1" applyFont="1" applyFill="1" applyAlignment="1">
      <alignment horizontal="right"/>
    </xf>
    <xf numFmtId="0" fontId="49" fillId="33" borderId="0" xfId="0" applyFont="1" applyFill="1" applyAlignment="1">
      <alignment horizontal="left" wrapText="1" indent="2"/>
    </xf>
    <xf numFmtId="3" fontId="49" fillId="33" borderId="0" xfId="64" applyNumberFormat="1" applyFont="1" applyFill="1" applyAlignment="1">
      <alignment vertical="top" wrapText="1"/>
      <protection/>
    </xf>
    <xf numFmtId="0" fontId="47" fillId="33" borderId="0" xfId="64" applyFont="1" applyFill="1" applyAlignment="1">
      <alignment horizontal="left" indent="2"/>
      <protection/>
    </xf>
    <xf numFmtId="0" fontId="49" fillId="33" borderId="0" xfId="0" applyFont="1" applyFill="1" applyAlignment="1">
      <alignment horizontal="left" vertical="top" wrapText="1" indent="2"/>
    </xf>
    <xf numFmtId="3" fontId="29" fillId="33" borderId="0" xfId="64" applyNumberFormat="1" applyFill="1" applyAlignment="1">
      <alignment/>
      <protection/>
    </xf>
    <xf numFmtId="0" fontId="49" fillId="33" borderId="0" xfId="0" applyFont="1" applyFill="1" applyAlignment="1">
      <alignment horizontal="left" vertical="top" wrapText="1"/>
    </xf>
    <xf numFmtId="0" fontId="49" fillId="33" borderId="0" xfId="0" applyFont="1" applyFill="1" applyAlignment="1">
      <alignment horizontal="left" vertical="center" wrapText="1" indent="2"/>
    </xf>
    <xf numFmtId="3" fontId="49" fillId="33" borderId="0" xfId="0" applyNumberFormat="1" applyFont="1" applyFill="1" applyAlignment="1">
      <alignment/>
    </xf>
    <xf numFmtId="3" fontId="49" fillId="33" borderId="0" xfId="68" applyNumberFormat="1" applyFont="1" applyFill="1" applyAlignment="1">
      <alignment vertical="top"/>
    </xf>
    <xf numFmtId="3" fontId="49" fillId="33" borderId="0" xfId="68" applyNumberFormat="1" applyFont="1" applyFill="1" applyAlignment="1">
      <alignment/>
    </xf>
    <xf numFmtId="0" fontId="49" fillId="33" borderId="0" xfId="0" applyFont="1" applyFill="1" applyAlignment="1">
      <alignment horizontal="left" wrapText="1"/>
    </xf>
    <xf numFmtId="0" fontId="47" fillId="33" borderId="0" xfId="0" applyFont="1" applyFill="1" applyAlignment="1">
      <alignment/>
    </xf>
    <xf numFmtId="3" fontId="47" fillId="33" borderId="0" xfId="64" applyNumberFormat="1" applyFont="1" applyFill="1" applyAlignment="1">
      <alignment/>
      <protection/>
    </xf>
    <xf numFmtId="3" fontId="47" fillId="33" borderId="28" xfId="64" applyNumberFormat="1" applyFont="1" applyFill="1" applyBorder="1">
      <alignment horizontal="left" wrapText="1"/>
      <protection/>
    </xf>
    <xf numFmtId="0" fontId="49" fillId="33" borderId="0" xfId="0" applyFont="1" applyFill="1" applyAlignment="1">
      <alignment horizontal="left" indent="1"/>
    </xf>
    <xf numFmtId="0" fontId="47" fillId="33" borderId="0" xfId="0" applyFont="1" applyFill="1" applyAlignment="1">
      <alignment horizontal="left" indent="1"/>
    </xf>
    <xf numFmtId="0" fontId="49" fillId="33" borderId="0" xfId="0" applyFont="1" applyFill="1" applyAlignment="1">
      <alignment horizontal="left" vertical="center" wrapText="1" indent="1"/>
    </xf>
    <xf numFmtId="0" fontId="49" fillId="33" borderId="0" xfId="0" applyFont="1" applyFill="1" applyAlignment="1">
      <alignment horizontal="left" vertical="center" wrapText="1"/>
    </xf>
    <xf numFmtId="171" fontId="49" fillId="0" borderId="0" xfId="42" applyNumberFormat="1" applyFont="1" applyAlignment="1">
      <alignment/>
    </xf>
    <xf numFmtId="0" fontId="47" fillId="33" borderId="0" xfId="64" applyFont="1" applyFill="1" applyAlignment="1">
      <alignment vertical="center"/>
      <protection/>
    </xf>
    <xf numFmtId="0" fontId="49" fillId="33" borderId="0" xfId="64" applyFont="1" applyFill="1" applyAlignment="1">
      <alignment vertical="center"/>
      <protection/>
    </xf>
    <xf numFmtId="0" fontId="29" fillId="33" borderId="0" xfId="64" applyFont="1" applyFill="1" applyAlignment="1">
      <alignment/>
      <protection/>
    </xf>
    <xf numFmtId="0" fontId="49"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49" fillId="33" borderId="0" xfId="64" applyFont="1" applyFill="1" applyAlignment="1">
      <alignment/>
      <protection/>
    </xf>
    <xf numFmtId="0" fontId="49" fillId="33" borderId="22" xfId="64" applyFont="1" applyFill="1" applyBorder="1" applyAlignment="1">
      <alignment/>
      <protection/>
    </xf>
    <xf numFmtId="3" fontId="49" fillId="33" borderId="22" xfId="45" applyNumberFormat="1" applyFont="1" applyFill="1" applyBorder="1" applyAlignment="1">
      <alignment horizontal="right" indent="2"/>
    </xf>
    <xf numFmtId="3" fontId="49" fillId="33" borderId="0" xfId="64" applyNumberFormat="1" applyFont="1" applyFill="1" applyAlignment="1">
      <alignment/>
      <protection/>
    </xf>
    <xf numFmtId="3" fontId="49" fillId="33" borderId="0" xfId="45" applyNumberFormat="1" applyFont="1" applyFill="1" applyAlignment="1">
      <alignment horizontal="right"/>
    </xf>
    <xf numFmtId="0" fontId="120" fillId="33" borderId="0" xfId="0" applyFont="1" applyFill="1" applyAlignment="1">
      <alignment horizontal="right" readingOrder="1"/>
    </xf>
    <xf numFmtId="4" fontId="49" fillId="33" borderId="22" xfId="69" applyNumberFormat="1" applyFont="1" applyFill="1" applyBorder="1" applyAlignment="1">
      <alignment horizontal="right" indent="2"/>
    </xf>
    <xf numFmtId="166" fontId="49" fillId="33" borderId="0" xfId="68" applyNumberFormat="1" applyFont="1" applyFill="1" applyAlignment="1">
      <alignment horizontal="right"/>
    </xf>
    <xf numFmtId="4" fontId="49" fillId="33" borderId="22" xfId="45" applyNumberFormat="1" applyFont="1" applyFill="1" applyBorder="1" applyAlignment="1">
      <alignment horizontal="right" indent="2"/>
    </xf>
    <xf numFmtId="166" fontId="49" fillId="33" borderId="0" xfId="45" applyNumberFormat="1" applyFont="1" applyFill="1" applyAlignment="1">
      <alignment horizontal="right"/>
    </xf>
    <xf numFmtId="165" fontId="49" fillId="33" borderId="0" xfId="68" applyNumberFormat="1" applyFont="1" applyFill="1" applyAlignment="1">
      <alignment horizontal="right"/>
    </xf>
    <xf numFmtId="10" fontId="49" fillId="33" borderId="22" xfId="69" applyNumberFormat="1" applyFont="1" applyFill="1" applyBorder="1" applyAlignment="1">
      <alignment horizontal="right" indent="2"/>
    </xf>
    <xf numFmtId="165" fontId="49" fillId="33" borderId="22" xfId="69" applyNumberFormat="1" applyFont="1" applyFill="1" applyBorder="1" applyAlignment="1">
      <alignment horizontal="right" indent="2"/>
    </xf>
    <xf numFmtId="170" fontId="49" fillId="33" borderId="0" xfId="45" applyNumberFormat="1" applyFont="1" applyFill="1" applyAlignment="1">
      <alignment horizontal="center"/>
    </xf>
    <xf numFmtId="170" fontId="49" fillId="33" borderId="0" xfId="45" applyNumberFormat="1" applyFont="1" applyFill="1" applyAlignment="1">
      <alignment/>
    </xf>
    <xf numFmtId="0" fontId="47" fillId="33" borderId="28" xfId="64" applyFont="1" applyFill="1" applyBorder="1" applyAlignment="1">
      <alignment horizontal="center" wrapText="1"/>
      <protection/>
    </xf>
    <xf numFmtId="170" fontId="47" fillId="33" borderId="28" xfId="45" applyNumberFormat="1" applyFont="1" applyFill="1" applyBorder="1" applyAlignment="1">
      <alignment horizontal="center" wrapText="1"/>
    </xf>
    <xf numFmtId="0" fontId="49" fillId="33" borderId="0" xfId="64" applyFont="1" applyFill="1" applyAlignment="1">
      <alignment horizontal="left"/>
      <protection/>
    </xf>
    <xf numFmtId="165" fontId="49" fillId="33" borderId="0" xfId="68" applyNumberFormat="1" applyFont="1" applyFill="1" applyAlignment="1">
      <alignment horizontal="center"/>
    </xf>
    <xf numFmtId="165" fontId="29" fillId="33" borderId="14" xfId="64" applyNumberFormat="1" applyFill="1" applyBorder="1" applyAlignment="1">
      <alignment/>
      <protection/>
    </xf>
    <xf numFmtId="0" fontId="47" fillId="33" borderId="30" xfId="64" applyFont="1" applyFill="1" applyBorder="1" applyAlignment="1">
      <alignment horizontal="center" wrapText="1"/>
      <protection/>
    </xf>
    <xf numFmtId="170" fontId="47" fillId="33" borderId="30" xfId="64" applyNumberFormat="1" applyFont="1" applyFill="1" applyBorder="1" applyAlignment="1">
      <alignment horizontal="center" wrapText="1"/>
      <protection/>
    </xf>
    <xf numFmtId="9" fontId="47" fillId="33" borderId="30" xfId="68" applyFont="1" applyFill="1" applyBorder="1" applyAlignment="1">
      <alignment horizontal="center" wrapText="1"/>
    </xf>
    <xf numFmtId="0" fontId="47" fillId="33" borderId="0" xfId="64" applyFont="1" applyFill="1" applyAlignment="1">
      <alignment horizontal="center" wrapText="1"/>
      <protection/>
    </xf>
    <xf numFmtId="170" fontId="47" fillId="33" borderId="0" xfId="64" applyNumberFormat="1" applyFont="1" applyFill="1" applyAlignment="1">
      <alignment horizontal="center" wrapText="1"/>
      <protection/>
    </xf>
    <xf numFmtId="9" fontId="47" fillId="33" borderId="0" xfId="68" applyFont="1" applyFill="1" applyAlignment="1">
      <alignment horizontal="center" wrapText="1"/>
    </xf>
    <xf numFmtId="165" fontId="47" fillId="33" borderId="30" xfId="68" applyNumberFormat="1" applyFont="1" applyFill="1" applyBorder="1" applyAlignment="1">
      <alignment horizontal="center" wrapText="1"/>
    </xf>
    <xf numFmtId="0" fontId="49" fillId="33" borderId="0" xfId="64" applyFont="1" applyFill="1" applyAlignment="1">
      <alignment horizontal="left" indent="1"/>
      <protection/>
    </xf>
    <xf numFmtId="3" fontId="49" fillId="33" borderId="0" xfId="64" applyNumberFormat="1" applyFont="1" applyFill="1" applyAlignment="1">
      <alignment horizontal="center"/>
      <protection/>
    </xf>
    <xf numFmtId="10" fontId="49" fillId="33" borderId="0" xfId="68" applyNumberFormat="1" applyFont="1" applyFill="1" applyAlignment="1">
      <alignment horizontal="center"/>
    </xf>
    <xf numFmtId="170" fontId="47" fillId="33" borderId="0" xfId="45" applyNumberFormat="1" applyFont="1" applyFill="1" applyAlignment="1">
      <alignment/>
    </xf>
    <xf numFmtId="170" fontId="49" fillId="33" borderId="28" xfId="45" applyNumberFormat="1" applyFont="1" applyFill="1" applyBorder="1" applyAlignment="1">
      <alignment horizontal="center"/>
    </xf>
    <xf numFmtId="0" fontId="0" fillId="33" borderId="0" xfId="0" applyFill="1" applyAlignment="1">
      <alignment/>
    </xf>
    <xf numFmtId="9" fontId="49" fillId="33" borderId="0" xfId="64" applyNumberFormat="1" applyFont="1" applyFill="1" applyAlignment="1" quotePrefix="1">
      <alignment horizontal="left"/>
      <protection/>
    </xf>
    <xf numFmtId="170" fontId="47" fillId="33" borderId="30" xfId="64" applyNumberFormat="1" applyFont="1" applyFill="1" applyBorder="1" applyAlignment="1">
      <alignment wrapText="1"/>
      <protection/>
    </xf>
    <xf numFmtId="170" fontId="49" fillId="33" borderId="0" xfId="64" applyNumberFormat="1" applyFont="1" applyFill="1" applyAlignment="1">
      <alignment/>
      <protection/>
    </xf>
    <xf numFmtId="172" fontId="49" fillId="33" borderId="0" xfId="64" applyNumberFormat="1" applyFont="1" applyFill="1" applyAlignment="1">
      <alignment horizontal="left"/>
      <protection/>
    </xf>
    <xf numFmtId="0" fontId="49" fillId="33" borderId="0" xfId="64" applyFont="1" applyFill="1">
      <alignment horizontal="left" wrapText="1"/>
      <protection/>
    </xf>
    <xf numFmtId="0" fontId="55" fillId="33" borderId="0" xfId="63" applyFont="1" applyFill="1" applyAlignment="1">
      <alignment horizontal="center" wrapText="1"/>
      <protection/>
    </xf>
    <xf numFmtId="10" fontId="49" fillId="33" borderId="0" xfId="68" applyNumberFormat="1" applyFont="1" applyFill="1" applyAlignment="1">
      <alignment/>
    </xf>
    <xf numFmtId="170" fontId="49" fillId="33" borderId="0" xfId="42" applyNumberFormat="1" applyFont="1" applyFill="1" applyAlignment="1">
      <alignment horizontal="center"/>
    </xf>
    <xf numFmtId="0" fontId="49" fillId="33" borderId="30" xfId="64" applyFont="1" applyFill="1" applyBorder="1" applyAlignment="1">
      <alignment horizontal="center" wrapText="1"/>
      <protection/>
    </xf>
    <xf numFmtId="0" fontId="49" fillId="33" borderId="0" xfId="64" applyFont="1" applyFill="1" applyAlignment="1">
      <alignment horizontal="left" vertical="top"/>
      <protection/>
    </xf>
    <xf numFmtId="0" fontId="49" fillId="33" borderId="0" xfId="64" applyFont="1" applyFill="1" applyAlignment="1">
      <alignment horizontal="center"/>
      <protection/>
    </xf>
    <xf numFmtId="16" fontId="49" fillId="33" borderId="0" xfId="64" applyNumberFormat="1" applyFont="1" applyFill="1" applyAlignment="1" quotePrefix="1">
      <alignment horizontal="left"/>
      <protection/>
    </xf>
    <xf numFmtId="0" fontId="49" fillId="33" borderId="0" xfId="64" applyFont="1" applyFill="1" applyAlignment="1" quotePrefix="1">
      <alignment horizontal="left"/>
      <protection/>
    </xf>
    <xf numFmtId="170" fontId="47" fillId="33" borderId="0" xfId="64" applyNumberFormat="1" applyFont="1" applyFill="1" applyAlignment="1">
      <alignment wrapText="1"/>
      <protection/>
    </xf>
    <xf numFmtId="0" fontId="49" fillId="33" borderId="0" xfId="71" applyFont="1" applyFill="1">
      <alignment horizontal="left" wrapText="1"/>
      <protection/>
    </xf>
    <xf numFmtId="170" fontId="47" fillId="0" borderId="30" xfId="64" applyNumberFormat="1" applyFont="1" applyBorder="1" applyAlignment="1">
      <alignment wrapText="1"/>
      <protection/>
    </xf>
    <xf numFmtId="9" fontId="47" fillId="0" borderId="30" xfId="68" applyFont="1" applyBorder="1" applyAlignment="1">
      <alignment horizontal="center" wrapText="1"/>
    </xf>
    <xf numFmtId="170" fontId="47" fillId="0" borderId="30" xfId="64" applyNumberFormat="1" applyFont="1" applyBorder="1" applyAlignment="1">
      <alignment horizontal="center" wrapText="1"/>
      <protection/>
    </xf>
    <xf numFmtId="0" fontId="47" fillId="33" borderId="0" xfId="65" applyFont="1" applyFill="1">
      <alignment/>
      <protection/>
    </xf>
    <xf numFmtId="0" fontId="49"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49"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3" fontId="3" fillId="0" borderId="0" xfId="0" applyNumberFormat="1" applyFont="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25" fillId="0" borderId="0" xfId="68" applyNumberFormat="1" applyFont="1" applyAlignment="1" applyProtection="1">
      <alignment horizontal="center" vertical="center" wrapText="1"/>
      <protection/>
    </xf>
    <xf numFmtId="170" fontId="0" fillId="0" borderId="0" xfId="0" applyNumberFormat="1" applyAlignment="1">
      <alignment/>
    </xf>
    <xf numFmtId="173" fontId="49" fillId="33" borderId="0" xfId="64" applyNumberFormat="1" applyFont="1" applyFill="1" applyAlignment="1">
      <alignment/>
      <protection/>
    </xf>
    <xf numFmtId="174" fontId="0" fillId="0" borderId="0" xfId="0" applyNumberFormat="1" applyAlignment="1">
      <alignment/>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49"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31/01/2022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51.75">
      <c r="A6" s="121" t="s">
        <v>868</v>
      </c>
    </row>
    <row r="7" ht="17.25">
      <c r="A7" s="121"/>
    </row>
    <row r="8" ht="18.75">
      <c r="A8" s="122" t="s">
        <v>869</v>
      </c>
    </row>
    <row r="9" ht="34.5">
      <c r="A9" s="131" t="s">
        <v>1032</v>
      </c>
    </row>
    <row r="10" ht="86.25">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34.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F7" sqref="F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4" t="s">
        <v>1321</v>
      </c>
      <c r="F6" s="384"/>
      <c r="G6" s="384"/>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7" t="s">
        <v>15</v>
      </c>
      <c r="E24" s="388" t="s">
        <v>16</v>
      </c>
      <c r="F24" s="388"/>
      <c r="G24" s="388"/>
      <c r="H24" s="388"/>
      <c r="I24" s="7"/>
      <c r="J24" s="8"/>
    </row>
    <row r="25" spans="2:10" ht="15">
      <c r="B25" s="6"/>
      <c r="C25" s="7"/>
      <c r="D25" s="7"/>
      <c r="E25" s="16"/>
      <c r="F25" s="16"/>
      <c r="G25" s="16"/>
      <c r="H25" s="7"/>
      <c r="I25" s="7"/>
      <c r="J25" s="8"/>
    </row>
    <row r="26" spans="2:10" ht="15">
      <c r="B26" s="6"/>
      <c r="C26" s="7"/>
      <c r="D26" s="387" t="s">
        <v>17</v>
      </c>
      <c r="E26" s="388"/>
      <c r="F26" s="388"/>
      <c r="G26" s="388"/>
      <c r="H26" s="388"/>
      <c r="I26" s="7"/>
      <c r="J26" s="8"/>
    </row>
    <row r="27" spans="2:10" ht="15">
      <c r="B27" s="6"/>
      <c r="C27" s="7"/>
      <c r="D27" s="17"/>
      <c r="E27" s="17"/>
      <c r="F27" s="17"/>
      <c r="G27" s="17"/>
      <c r="H27" s="17"/>
      <c r="I27" s="7"/>
      <c r="J27" s="8"/>
    </row>
    <row r="28" spans="2:10" ht="15">
      <c r="B28" s="6"/>
      <c r="C28" s="7"/>
      <c r="D28" s="387" t="s">
        <v>18</v>
      </c>
      <c r="E28" s="388" t="s">
        <v>16</v>
      </c>
      <c r="F28" s="388"/>
      <c r="G28" s="388"/>
      <c r="H28" s="388"/>
      <c r="I28" s="7"/>
      <c r="J28" s="8"/>
    </row>
    <row r="29" spans="1:18" s="226" customFormat="1" ht="15">
      <c r="A29" s="2"/>
      <c r="B29" s="6"/>
      <c r="C29" s="7"/>
      <c r="D29" s="379"/>
      <c r="E29" s="379"/>
      <c r="F29" s="379"/>
      <c r="G29" s="379"/>
      <c r="H29" s="379"/>
      <c r="I29" s="7"/>
      <c r="J29" s="8"/>
      <c r="K29" s="2"/>
      <c r="L29" s="2"/>
      <c r="M29" s="2"/>
      <c r="N29" s="2"/>
      <c r="O29" s="2"/>
      <c r="P29" s="2"/>
      <c r="Q29" s="2"/>
      <c r="R29" s="2"/>
    </row>
    <row r="30" spans="2:10" ht="15">
      <c r="B30" s="6"/>
      <c r="C30" s="7"/>
      <c r="D30" s="387" t="s">
        <v>19</v>
      </c>
      <c r="E30" s="388" t="s">
        <v>16</v>
      </c>
      <c r="F30" s="388"/>
      <c r="G30" s="388"/>
      <c r="H30" s="388"/>
      <c r="I30" s="7"/>
      <c r="J30" s="8"/>
    </row>
    <row r="31" spans="2:10" ht="15">
      <c r="B31" s="6"/>
      <c r="C31" s="7"/>
      <c r="D31" s="7"/>
      <c r="E31" s="7"/>
      <c r="F31" s="7"/>
      <c r="G31" s="7"/>
      <c r="H31" s="7"/>
      <c r="I31" s="7"/>
      <c r="J31" s="8"/>
    </row>
    <row r="32" spans="2:10" ht="15">
      <c r="B32" s="6"/>
      <c r="C32" s="7"/>
      <c r="D32" s="385" t="s">
        <v>1151</v>
      </c>
      <c r="E32" s="386"/>
      <c r="F32" s="386"/>
      <c r="G32" s="386"/>
      <c r="H32" s="386"/>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9" t="s">
        <v>1218</v>
      </c>
      <c r="D25" s="389"/>
      <c r="E25" s="389"/>
      <c r="F25" s="389"/>
      <c r="G25" s="389"/>
      <c r="H25" s="389"/>
      <c r="I25" s="14"/>
      <c r="J25" s="8"/>
    </row>
    <row r="26" spans="2:10" s="2" customFormat="1" ht="15">
      <c r="B26" s="6"/>
      <c r="C26" s="389"/>
      <c r="D26" s="389"/>
      <c r="E26" s="389"/>
      <c r="F26" s="389"/>
      <c r="G26" s="389"/>
      <c r="H26" s="389"/>
      <c r="I26" s="14"/>
      <c r="J26" s="8"/>
    </row>
    <row r="27" spans="2:10" s="2" customFormat="1" ht="15">
      <c r="B27" s="6"/>
      <c r="C27" s="389" t="s">
        <v>1217</v>
      </c>
      <c r="D27" s="389"/>
      <c r="E27" s="389"/>
      <c r="F27" s="389"/>
      <c r="G27" s="389"/>
      <c r="H27" s="389"/>
      <c r="I27" s="14"/>
      <c r="J27" s="8"/>
    </row>
    <row r="28" spans="2:10" s="2" customFormat="1" ht="15">
      <c r="B28" s="6"/>
      <c r="C28" s="389"/>
      <c r="D28" s="389"/>
      <c r="E28" s="389"/>
      <c r="F28" s="389"/>
      <c r="G28" s="389"/>
      <c r="H28" s="389"/>
      <c r="I28" s="14"/>
      <c r="J28" s="8"/>
    </row>
    <row r="29" spans="2:10" s="2" customFormat="1" ht="15">
      <c r="B29" s="6"/>
      <c r="C29" s="389" t="s">
        <v>1219</v>
      </c>
      <c r="D29" s="389"/>
      <c r="E29" s="389"/>
      <c r="F29" s="389"/>
      <c r="G29" s="389"/>
      <c r="H29" s="389"/>
      <c r="I29" s="14"/>
      <c r="J29" s="8"/>
    </row>
    <row r="30" spans="2:10" s="2" customFormat="1" ht="15">
      <c r="B30" s="6"/>
      <c r="C30" s="389"/>
      <c r="D30" s="389"/>
      <c r="E30" s="389"/>
      <c r="F30" s="389"/>
      <c r="G30" s="389"/>
      <c r="H30" s="389"/>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90" t="s">
        <v>34</v>
      </c>
      <c r="B1" s="391"/>
      <c r="C1" s="391"/>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B3" sqref="B3"/>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1815</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44592</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688.6</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689.54</v>
      </c>
      <c r="F40" s="83"/>
      <c r="H40" s="64"/>
      <c r="L40" s="64"/>
      <c r="M40" s="64"/>
      <c r="N40" s="95"/>
    </row>
    <row r="41" spans="1:14" ht="15" outlineLevel="1">
      <c r="A41" s="66" t="s">
        <v>114</v>
      </c>
      <c r="B41" s="89" t="s">
        <v>115</v>
      </c>
      <c r="C41" s="183">
        <f>ROUND('D. Investor Report'!E63/1000000,2)</f>
        <v>527.15</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0.3772</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688.6</v>
      </c>
      <c r="E53" s="90"/>
      <c r="F53" s="195">
        <f>IF($C$58=0,"",IF(C53="[for completion]","",C53/$C$58))</f>
        <v>1</v>
      </c>
      <c r="G53" s="91"/>
      <c r="H53" s="64"/>
      <c r="L53" s="64"/>
      <c r="M53" s="64"/>
      <c r="N53" s="95"/>
    </row>
    <row r="54" spans="1:14" ht="15">
      <c r="A54" s="66" t="s">
        <v>134</v>
      </c>
      <c r="B54" s="83" t="s">
        <v>135</v>
      </c>
      <c r="C54" s="371">
        <v>0</v>
      </c>
      <c r="E54" s="90"/>
      <c r="F54" s="195">
        <f>IF($C$58=0,"",IF(C54="[for completion]","",C54/$C$58))</f>
        <v>0</v>
      </c>
      <c r="G54" s="91"/>
      <c r="H54" s="64"/>
      <c r="L54" s="64"/>
      <c r="M54" s="64"/>
      <c r="N54" s="95"/>
    </row>
    <row r="55" spans="1:14" ht="15">
      <c r="A55" s="66" t="s">
        <v>136</v>
      </c>
      <c r="B55" s="83" t="s">
        <v>137</v>
      </c>
      <c r="C55" s="371">
        <v>0</v>
      </c>
      <c r="E55" s="90"/>
      <c r="F55" s="203">
        <f>IF($C$58=0,"",IF(C55="[for completion]","",C55/$C$58))</f>
        <v>0</v>
      </c>
      <c r="G55" s="91"/>
      <c r="H55" s="64"/>
      <c r="L55" s="64"/>
      <c r="M55" s="64"/>
      <c r="N55" s="95"/>
    </row>
    <row r="56" spans="1:14" ht="15">
      <c r="A56" s="66" t="s">
        <v>138</v>
      </c>
      <c r="B56" s="83" t="s">
        <v>139</v>
      </c>
      <c r="C56" s="371">
        <v>0</v>
      </c>
      <c r="E56" s="90"/>
      <c r="F56" s="203">
        <f>IF($C$58=0,"",IF(C56="[for completion]","",C56/$C$58))</f>
        <v>0</v>
      </c>
      <c r="G56" s="91"/>
      <c r="H56" s="64"/>
      <c r="L56" s="64"/>
      <c r="M56" s="64"/>
      <c r="N56" s="95"/>
    </row>
    <row r="57" spans="1:14" ht="15">
      <c r="A57" s="66" t="s">
        <v>140</v>
      </c>
      <c r="B57" s="66" t="s">
        <v>141</v>
      </c>
      <c r="C57" s="371">
        <v>0</v>
      </c>
      <c r="E57" s="90"/>
      <c r="F57" s="195">
        <f>IF($C$58=0,"",IF(C57="[for completion]","",C57/$C$58))</f>
        <v>0</v>
      </c>
      <c r="G57" s="91"/>
      <c r="H57" s="64"/>
      <c r="L57" s="64"/>
      <c r="M57" s="64"/>
      <c r="N57" s="95"/>
    </row>
    <row r="58" spans="1:14" ht="15">
      <c r="A58" s="66" t="s">
        <v>142</v>
      </c>
      <c r="B58" s="92" t="s">
        <v>143</v>
      </c>
      <c r="C58" s="184">
        <f>SUM(C53:C57)</f>
        <v>688.6</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7.677399435179343</v>
      </c>
      <c r="D66" s="186">
        <v>6.603741264997643</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1">
        <v>68.1316080928173</v>
      </c>
      <c r="D70" s="371">
        <v>72.90082065931439</v>
      </c>
      <c r="E70" s="62"/>
      <c r="F70" s="195">
        <f aca="true" t="shared" si="1" ref="F70:F76">IF($C$77=0,"",IF(C70="[for completion]","",C70/$C$77))</f>
        <v>0.0989417419984861</v>
      </c>
      <c r="G70" s="195">
        <f>IF($D$77=0,"",IF(D70="[Mark as ND1 if not relevant]","",D70/$D$77))</f>
        <v>0.10586766393837994</v>
      </c>
      <c r="H70" s="64"/>
      <c r="L70" s="64"/>
      <c r="M70" s="64"/>
      <c r="N70" s="95"/>
    </row>
    <row r="71" spans="1:14" ht="15">
      <c r="A71" s="66" t="s">
        <v>158</v>
      </c>
      <c r="B71" s="175" t="s">
        <v>1173</v>
      </c>
      <c r="C71" s="371">
        <v>63.2970760556345</v>
      </c>
      <c r="D71" s="371">
        <v>67.72787137952876</v>
      </c>
      <c r="E71" s="62"/>
      <c r="F71" s="195">
        <f t="shared" si="1"/>
        <v>0.09192096214466691</v>
      </c>
      <c r="G71" s="195">
        <f aca="true" t="shared" si="2" ref="G71:G76">IF($D$77=0,"",IF(D71="[Mark as ND1 if not relevant]","",D71/$D$77))</f>
        <v>0.09835542949479338</v>
      </c>
      <c r="H71" s="64"/>
      <c r="L71" s="64"/>
      <c r="M71" s="64"/>
      <c r="N71" s="95"/>
    </row>
    <row r="72" spans="1:14" ht="15">
      <c r="A72" s="66" t="s">
        <v>159</v>
      </c>
      <c r="B72" s="174" t="s">
        <v>1174</v>
      </c>
      <c r="C72" s="371">
        <v>59.415817088931796</v>
      </c>
      <c r="D72" s="371">
        <v>63.574924285157024</v>
      </c>
      <c r="E72" s="62"/>
      <c r="F72" s="195">
        <f t="shared" si="1"/>
        <v>0.08628453972543307</v>
      </c>
      <c r="G72" s="195">
        <f t="shared" si="2"/>
        <v>0.09232445750621338</v>
      </c>
      <c r="H72" s="64"/>
      <c r="L72" s="64"/>
      <c r="M72" s="64"/>
      <c r="N72" s="95"/>
    </row>
    <row r="73" spans="1:14" ht="15">
      <c r="A73" s="66" t="s">
        <v>160</v>
      </c>
      <c r="B73" s="174" t="s">
        <v>1175</v>
      </c>
      <c r="C73" s="371">
        <v>55.068916181393504</v>
      </c>
      <c r="D73" s="371">
        <v>58.923740314091084</v>
      </c>
      <c r="E73" s="62"/>
      <c r="F73" s="195">
        <f t="shared" si="1"/>
        <v>0.07997190510361822</v>
      </c>
      <c r="G73" s="195">
        <f t="shared" si="2"/>
        <v>0.08556993846087155</v>
      </c>
      <c r="H73" s="64"/>
      <c r="L73" s="64"/>
      <c r="M73" s="64"/>
      <c r="N73" s="95"/>
    </row>
    <row r="74" spans="1:14" ht="15">
      <c r="A74" s="66" t="s">
        <v>161</v>
      </c>
      <c r="B74" s="174" t="s">
        <v>1176</v>
      </c>
      <c r="C74" s="371">
        <v>50.87897096648199</v>
      </c>
      <c r="D74" s="371">
        <v>54.44049893413562</v>
      </c>
      <c r="E74" s="62"/>
      <c r="F74" s="195">
        <f t="shared" si="1"/>
        <v>0.07388720389009627</v>
      </c>
      <c r="G74" s="195">
        <f t="shared" si="2"/>
        <v>0.07905930816240286</v>
      </c>
      <c r="H74" s="64"/>
      <c r="L74" s="64"/>
      <c r="M74" s="64"/>
      <c r="N74" s="95"/>
    </row>
    <row r="75" spans="1:14" ht="15">
      <c r="A75" s="66" t="s">
        <v>162</v>
      </c>
      <c r="B75" s="174" t="s">
        <v>1177</v>
      </c>
      <c r="C75" s="371">
        <v>190.3952645602134</v>
      </c>
      <c r="D75" s="371">
        <v>203.7229330794282</v>
      </c>
      <c r="E75" s="62"/>
      <c r="F75" s="195">
        <f t="shared" si="1"/>
        <v>0.27649485563567844</v>
      </c>
      <c r="G75" s="195">
        <f t="shared" si="2"/>
        <v>0.2958494955301757</v>
      </c>
      <c r="H75" s="64"/>
      <c r="L75" s="64"/>
      <c r="M75" s="64"/>
      <c r="N75" s="95"/>
    </row>
    <row r="76" spans="1:14" ht="15">
      <c r="A76" s="66" t="s">
        <v>163</v>
      </c>
      <c r="B76" s="174" t="s">
        <v>1178</v>
      </c>
      <c r="C76" s="371">
        <v>201.4156272945275</v>
      </c>
      <c r="D76" s="371">
        <v>167.31249158834493</v>
      </c>
      <c r="E76" s="62"/>
      <c r="F76" s="195">
        <f t="shared" si="1"/>
        <v>0.292498791502021</v>
      </c>
      <c r="G76" s="195">
        <f t="shared" si="2"/>
        <v>0.2429737069071632</v>
      </c>
      <c r="H76" s="64"/>
      <c r="L76" s="64"/>
      <c r="M76" s="64"/>
      <c r="N76" s="95"/>
    </row>
    <row r="77" spans="1:14" ht="15">
      <c r="A77" s="66" t="s">
        <v>164</v>
      </c>
      <c r="B77" s="99" t="s">
        <v>143</v>
      </c>
      <c r="C77" s="184">
        <f>SUM(C70:C76)</f>
        <v>688.60328024</v>
      </c>
      <c r="D77" s="184">
        <f>SUM(D70:D76)</f>
        <v>688.60328024</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1.0136986301369864</v>
      </c>
      <c r="D89" s="186">
        <v>2.0136986301369864</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1">
        <v>0</v>
      </c>
      <c r="D93" s="371">
        <v>0</v>
      </c>
      <c r="E93" s="62"/>
      <c r="F93" s="195">
        <f>IF($C$100=0,"",IF(C93="[for completion]","",IF(C93="","",C93/$C$100)))</f>
        <v>0</v>
      </c>
      <c r="G93" s="195">
        <f>IF($D$100=0,"",IF(D93="[Mark as ND1 if not relevant]","",IF(D93="","",D93/$D$100)))</f>
        <v>0</v>
      </c>
      <c r="H93" s="64"/>
      <c r="L93" s="64"/>
      <c r="M93" s="64"/>
      <c r="N93" s="95"/>
    </row>
    <row r="94" spans="1:14" ht="15">
      <c r="A94" s="66" t="s">
        <v>186</v>
      </c>
      <c r="B94" s="175" t="s">
        <v>1173</v>
      </c>
      <c r="C94" s="371">
        <v>500</v>
      </c>
      <c r="D94" s="371">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1">
        <v>0</v>
      </c>
      <c r="D95" s="371">
        <v>500</v>
      </c>
      <c r="E95" s="62"/>
      <c r="F95" s="195">
        <f t="shared" si="5"/>
        <v>0</v>
      </c>
      <c r="G95" s="195">
        <f t="shared" si="6"/>
        <v>1</v>
      </c>
      <c r="H95" s="64"/>
      <c r="L95" s="64"/>
      <c r="M95" s="64"/>
      <c r="N95" s="95"/>
    </row>
    <row r="96" spans="1:14" ht="15">
      <c r="A96" s="66" t="s">
        <v>188</v>
      </c>
      <c r="B96" s="175" t="s">
        <v>1175</v>
      </c>
      <c r="C96" s="371">
        <v>0</v>
      </c>
      <c r="D96" s="371">
        <v>0</v>
      </c>
      <c r="E96" s="62"/>
      <c r="F96" s="195">
        <f t="shared" si="5"/>
        <v>0</v>
      </c>
      <c r="G96" s="195">
        <f t="shared" si="6"/>
        <v>0</v>
      </c>
      <c r="H96" s="64"/>
      <c r="L96" s="64"/>
      <c r="M96" s="64"/>
      <c r="N96" s="95"/>
    </row>
    <row r="97" spans="1:13" ht="15">
      <c r="A97" s="66" t="s">
        <v>189</v>
      </c>
      <c r="B97" s="175" t="s">
        <v>1176</v>
      </c>
      <c r="C97" s="371">
        <v>0</v>
      </c>
      <c r="D97" s="371">
        <v>0</v>
      </c>
      <c r="E97" s="62"/>
      <c r="F97" s="195">
        <f t="shared" si="5"/>
        <v>0</v>
      </c>
      <c r="G97" s="195">
        <f t="shared" si="6"/>
        <v>0</v>
      </c>
      <c r="H97" s="64"/>
      <c r="L97" s="64"/>
      <c r="M97" s="64"/>
    </row>
    <row r="98" spans="1:13" ht="15">
      <c r="A98" s="66" t="s">
        <v>190</v>
      </c>
      <c r="B98" s="175" t="s">
        <v>1177</v>
      </c>
      <c r="C98" s="371">
        <v>0</v>
      </c>
      <c r="D98" s="371">
        <v>0</v>
      </c>
      <c r="E98" s="62"/>
      <c r="F98" s="195">
        <f t="shared" si="5"/>
        <v>0</v>
      </c>
      <c r="G98" s="195">
        <f t="shared" si="6"/>
        <v>0</v>
      </c>
      <c r="H98" s="64"/>
      <c r="L98" s="64"/>
      <c r="M98" s="64"/>
    </row>
    <row r="99" spans="1:13" ht="15">
      <c r="A99" s="66" t="s">
        <v>191</v>
      </c>
      <c r="B99" s="175" t="s">
        <v>1178</v>
      </c>
      <c r="C99" s="371">
        <v>0</v>
      </c>
      <c r="D99" s="371">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688.6</v>
      </c>
      <c r="D112" s="183">
        <v>688.6</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1">
        <v>0</v>
      </c>
      <c r="D113" s="371">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1">
        <v>0</v>
      </c>
      <c r="D114" s="371">
        <v>0</v>
      </c>
      <c r="E114" s="91"/>
      <c r="F114" s="195">
        <f t="shared" si="7"/>
        <v>0</v>
      </c>
      <c r="G114" s="195">
        <f t="shared" si="8"/>
        <v>0</v>
      </c>
      <c r="I114" s="66"/>
      <c r="J114" s="66"/>
      <c r="K114" s="66"/>
      <c r="L114" s="83" t="s">
        <v>217</v>
      </c>
      <c r="M114" s="64"/>
      <c r="N114" s="64"/>
    </row>
    <row r="115" spans="1:14" s="101" customFormat="1" ht="15">
      <c r="A115" s="66" t="s">
        <v>211</v>
      </c>
      <c r="B115" s="83" t="s">
        <v>1183</v>
      </c>
      <c r="C115" s="371">
        <v>0</v>
      </c>
      <c r="D115" s="371">
        <v>0</v>
      </c>
      <c r="E115" s="91"/>
      <c r="F115" s="195">
        <f t="shared" si="7"/>
        <v>0</v>
      </c>
      <c r="G115" s="195">
        <f t="shared" si="8"/>
        <v>0</v>
      </c>
      <c r="I115" s="66"/>
      <c r="J115" s="66"/>
      <c r="K115" s="66"/>
      <c r="L115" s="83" t="s">
        <v>1183</v>
      </c>
      <c r="M115" s="64"/>
      <c r="N115" s="64"/>
    </row>
    <row r="116" spans="1:14" s="101" customFormat="1" ht="15">
      <c r="A116" s="66" t="s">
        <v>213</v>
      </c>
      <c r="B116" s="83" t="s">
        <v>1184</v>
      </c>
      <c r="C116" s="371">
        <v>0</v>
      </c>
      <c r="D116" s="371">
        <v>0</v>
      </c>
      <c r="E116" s="91"/>
      <c r="F116" s="195">
        <f t="shared" si="7"/>
        <v>0</v>
      </c>
      <c r="G116" s="195">
        <f t="shared" si="8"/>
        <v>0</v>
      </c>
      <c r="I116" s="66"/>
      <c r="J116" s="66"/>
      <c r="K116" s="66"/>
      <c r="L116" s="83" t="s">
        <v>1184</v>
      </c>
      <c r="M116" s="64"/>
      <c r="N116" s="64"/>
    </row>
    <row r="117" spans="1:14" s="101" customFormat="1" ht="15">
      <c r="A117" s="66" t="s">
        <v>214</v>
      </c>
      <c r="B117" s="83" t="s">
        <v>219</v>
      </c>
      <c r="C117" s="371">
        <v>0</v>
      </c>
      <c r="D117" s="371">
        <v>0</v>
      </c>
      <c r="E117" s="83"/>
      <c r="F117" s="195">
        <f t="shared" si="7"/>
        <v>0</v>
      </c>
      <c r="G117" s="195">
        <f t="shared" si="8"/>
        <v>0</v>
      </c>
      <c r="I117" s="66"/>
      <c r="J117" s="66"/>
      <c r="K117" s="66"/>
      <c r="L117" s="83" t="s">
        <v>219</v>
      </c>
      <c r="M117" s="64"/>
      <c r="N117" s="64"/>
    </row>
    <row r="118" spans="1:13" ht="15">
      <c r="A118" s="66" t="s">
        <v>215</v>
      </c>
      <c r="B118" s="83" t="s">
        <v>221</v>
      </c>
      <c r="C118" s="371">
        <v>0</v>
      </c>
      <c r="D118" s="371">
        <v>0</v>
      </c>
      <c r="E118" s="83"/>
      <c r="F118" s="195">
        <f t="shared" si="7"/>
        <v>0</v>
      </c>
      <c r="G118" s="195">
        <f t="shared" si="8"/>
        <v>0</v>
      </c>
      <c r="L118" s="83" t="s">
        <v>221</v>
      </c>
      <c r="M118" s="64"/>
    </row>
    <row r="119" spans="1:13" ht="15">
      <c r="A119" s="66" t="s">
        <v>216</v>
      </c>
      <c r="B119" s="83" t="s">
        <v>1185</v>
      </c>
      <c r="C119" s="371">
        <v>0</v>
      </c>
      <c r="D119" s="371">
        <v>0</v>
      </c>
      <c r="E119" s="83"/>
      <c r="F119" s="195">
        <f t="shared" si="7"/>
        <v>0</v>
      </c>
      <c r="G119" s="195">
        <f t="shared" si="8"/>
        <v>0</v>
      </c>
      <c r="L119" s="83" t="s">
        <v>1185</v>
      </c>
      <c r="M119" s="64"/>
    </row>
    <row r="120" spans="1:13" ht="15">
      <c r="A120" s="66" t="s">
        <v>218</v>
      </c>
      <c r="B120" s="83" t="s">
        <v>223</v>
      </c>
      <c r="C120" s="371">
        <v>0</v>
      </c>
      <c r="D120" s="371">
        <v>0</v>
      </c>
      <c r="E120" s="83"/>
      <c r="F120" s="195">
        <f t="shared" si="7"/>
        <v>0</v>
      </c>
      <c r="G120" s="195">
        <f t="shared" si="8"/>
        <v>0</v>
      </c>
      <c r="L120" s="83" t="s">
        <v>223</v>
      </c>
      <c r="M120" s="64"/>
    </row>
    <row r="121" spans="1:13" ht="15">
      <c r="A121" s="66" t="s">
        <v>220</v>
      </c>
      <c r="B121" s="83" t="s">
        <v>1192</v>
      </c>
      <c r="C121" s="371">
        <v>0</v>
      </c>
      <c r="D121" s="371">
        <v>0</v>
      </c>
      <c r="E121" s="83"/>
      <c r="F121" s="195">
        <f>IF($C$129=0,"",IF(C121="[for completion]","",IF(C121="","",C121/$C$129)))</f>
        <v>0</v>
      </c>
      <c r="G121" s="195">
        <f>IF($D$129=0,"",IF(D121="[for completion]","",IF(D121="","",D121/$D$129)))</f>
        <v>0</v>
      </c>
      <c r="L121" s="83"/>
      <c r="M121" s="64"/>
    </row>
    <row r="122" spans="1:13" ht="15">
      <c r="A122" s="66" t="s">
        <v>222</v>
      </c>
      <c r="B122" s="83" t="s">
        <v>225</v>
      </c>
      <c r="C122" s="371">
        <v>0</v>
      </c>
      <c r="D122" s="371">
        <v>0</v>
      </c>
      <c r="E122" s="83"/>
      <c r="F122" s="195">
        <f t="shared" si="7"/>
        <v>0</v>
      </c>
      <c r="G122" s="195">
        <f t="shared" si="8"/>
        <v>0</v>
      </c>
      <c r="L122" s="83" t="s">
        <v>225</v>
      </c>
      <c r="M122" s="64"/>
    </row>
    <row r="123" spans="1:13" ht="15">
      <c r="A123" s="66" t="s">
        <v>224</v>
      </c>
      <c r="B123" s="83" t="s">
        <v>212</v>
      </c>
      <c r="C123" s="371">
        <v>0</v>
      </c>
      <c r="D123" s="371">
        <v>0</v>
      </c>
      <c r="E123" s="83"/>
      <c r="F123" s="195">
        <f t="shared" si="7"/>
        <v>0</v>
      </c>
      <c r="G123" s="195">
        <f t="shared" si="8"/>
        <v>0</v>
      </c>
      <c r="L123" s="83" t="s">
        <v>212</v>
      </c>
      <c r="M123" s="64"/>
    </row>
    <row r="124" spans="1:13" ht="15">
      <c r="A124" s="66" t="s">
        <v>226</v>
      </c>
      <c r="B124" s="175" t="s">
        <v>1187</v>
      </c>
      <c r="C124" s="371">
        <v>0</v>
      </c>
      <c r="D124" s="371">
        <v>0</v>
      </c>
      <c r="E124" s="83"/>
      <c r="F124" s="195">
        <f t="shared" si="7"/>
        <v>0</v>
      </c>
      <c r="G124" s="195">
        <f t="shared" si="8"/>
        <v>0</v>
      </c>
      <c r="L124" s="175" t="s">
        <v>1187</v>
      </c>
      <c r="M124" s="64"/>
    </row>
    <row r="125" spans="1:13" ht="15">
      <c r="A125" s="66" t="s">
        <v>228</v>
      </c>
      <c r="B125" s="83" t="s">
        <v>227</v>
      </c>
      <c r="C125" s="371">
        <v>0</v>
      </c>
      <c r="D125" s="371">
        <v>0</v>
      </c>
      <c r="E125" s="83"/>
      <c r="F125" s="195">
        <f t="shared" si="7"/>
        <v>0</v>
      </c>
      <c r="G125" s="195">
        <f t="shared" si="8"/>
        <v>0</v>
      </c>
      <c r="L125" s="83" t="s">
        <v>227</v>
      </c>
      <c r="M125" s="64"/>
    </row>
    <row r="126" spans="1:13" ht="15">
      <c r="A126" s="66" t="s">
        <v>230</v>
      </c>
      <c r="B126" s="83" t="s">
        <v>229</v>
      </c>
      <c r="C126" s="371">
        <v>0</v>
      </c>
      <c r="D126" s="371">
        <v>0</v>
      </c>
      <c r="E126" s="83"/>
      <c r="F126" s="195">
        <f t="shared" si="7"/>
        <v>0</v>
      </c>
      <c r="G126" s="195">
        <f t="shared" si="8"/>
        <v>0</v>
      </c>
      <c r="H126" s="95"/>
      <c r="L126" s="83" t="s">
        <v>229</v>
      </c>
      <c r="M126" s="64"/>
    </row>
    <row r="127" spans="1:13" ht="15">
      <c r="A127" s="66" t="s">
        <v>231</v>
      </c>
      <c r="B127" s="83" t="s">
        <v>1186</v>
      </c>
      <c r="C127" s="371">
        <v>0</v>
      </c>
      <c r="D127" s="371">
        <v>0</v>
      </c>
      <c r="E127" s="83"/>
      <c r="F127" s="195">
        <f>IF($C$129=0,"",IF(C127="[for completion]","",IF(C127="","",C127/$C$129)))</f>
        <v>0</v>
      </c>
      <c r="G127" s="195">
        <f>IF($D$129=0,"",IF(D127="[for completion]","",IF(D127="","",D127/$D$129)))</f>
        <v>0</v>
      </c>
      <c r="H127" s="64"/>
      <c r="L127" s="83" t="s">
        <v>1186</v>
      </c>
      <c r="M127" s="64"/>
    </row>
    <row r="128" spans="1:13" ht="15">
      <c r="A128" s="66" t="s">
        <v>1188</v>
      </c>
      <c r="B128" s="83" t="s">
        <v>141</v>
      </c>
      <c r="C128" s="371">
        <v>0</v>
      </c>
      <c r="D128" s="371">
        <v>0</v>
      </c>
      <c r="E128" s="83"/>
      <c r="F128" s="195">
        <f t="shared" si="7"/>
        <v>0</v>
      </c>
      <c r="G128" s="195">
        <f t="shared" si="8"/>
        <v>0</v>
      </c>
      <c r="H128" s="64"/>
      <c r="L128" s="64"/>
      <c r="M128" s="64"/>
    </row>
    <row r="129" spans="1:13" ht="15">
      <c r="A129" s="66" t="s">
        <v>1191</v>
      </c>
      <c r="B129" s="99" t="s">
        <v>143</v>
      </c>
      <c r="C129" s="183">
        <f>SUM(C112:C128)</f>
        <v>688.6</v>
      </c>
      <c r="D129" s="183">
        <f>SUM(D112:D128)</f>
        <v>688.6</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1">
        <v>0</v>
      </c>
      <c r="D139" s="371">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1">
        <v>0</v>
      </c>
      <c r="D140" s="371">
        <v>0</v>
      </c>
      <c r="E140" s="91"/>
      <c r="F140" s="195">
        <f t="shared" si="11"/>
        <v>0</v>
      </c>
      <c r="G140" s="195">
        <f t="shared" si="12"/>
        <v>0</v>
      </c>
      <c r="H140" s="64"/>
      <c r="I140" s="66"/>
      <c r="J140" s="66"/>
      <c r="K140" s="66"/>
      <c r="L140" s="64"/>
      <c r="M140" s="64"/>
      <c r="N140" s="64"/>
    </row>
    <row r="141" spans="1:14" s="101" customFormat="1" ht="15">
      <c r="A141" s="66" t="s">
        <v>243</v>
      </c>
      <c r="B141" s="83" t="s">
        <v>1183</v>
      </c>
      <c r="C141" s="371">
        <v>0</v>
      </c>
      <c r="D141" s="371">
        <v>0</v>
      </c>
      <c r="E141" s="91"/>
      <c r="F141" s="195">
        <f t="shared" si="11"/>
        <v>0</v>
      </c>
      <c r="G141" s="195">
        <f t="shared" si="12"/>
        <v>0</v>
      </c>
      <c r="H141" s="64"/>
      <c r="I141" s="66"/>
      <c r="J141" s="66"/>
      <c r="K141" s="66"/>
      <c r="L141" s="64"/>
      <c r="M141" s="64"/>
      <c r="N141" s="64"/>
    </row>
    <row r="142" spans="1:14" s="101" customFormat="1" ht="15">
      <c r="A142" s="66" t="s">
        <v>244</v>
      </c>
      <c r="B142" s="83" t="s">
        <v>1184</v>
      </c>
      <c r="C142" s="371">
        <v>0</v>
      </c>
      <c r="D142" s="371">
        <v>0</v>
      </c>
      <c r="E142" s="91"/>
      <c r="F142" s="195">
        <f t="shared" si="11"/>
        <v>0</v>
      </c>
      <c r="G142" s="195">
        <f t="shared" si="12"/>
        <v>0</v>
      </c>
      <c r="H142" s="64"/>
      <c r="I142" s="66"/>
      <c r="J142" s="66"/>
      <c r="K142" s="66"/>
      <c r="L142" s="64"/>
      <c r="M142" s="64"/>
      <c r="N142" s="64"/>
    </row>
    <row r="143" spans="1:14" s="101" customFormat="1" ht="15">
      <c r="A143" s="66" t="s">
        <v>245</v>
      </c>
      <c r="B143" s="83" t="s">
        <v>219</v>
      </c>
      <c r="C143" s="371">
        <v>0</v>
      </c>
      <c r="D143" s="371">
        <v>0</v>
      </c>
      <c r="E143" s="83"/>
      <c r="F143" s="195">
        <f t="shared" si="11"/>
        <v>0</v>
      </c>
      <c r="G143" s="195">
        <f t="shared" si="12"/>
        <v>0</v>
      </c>
      <c r="H143" s="64"/>
      <c r="I143" s="66"/>
      <c r="J143" s="66"/>
      <c r="K143" s="66"/>
      <c r="L143" s="64"/>
      <c r="M143" s="64"/>
      <c r="N143" s="64"/>
    </row>
    <row r="144" spans="1:13" ht="15">
      <c r="A144" s="66" t="s">
        <v>246</v>
      </c>
      <c r="B144" s="83" t="s">
        <v>221</v>
      </c>
      <c r="C144" s="371">
        <v>0</v>
      </c>
      <c r="D144" s="371">
        <v>0</v>
      </c>
      <c r="E144" s="83"/>
      <c r="F144" s="195">
        <f t="shared" si="11"/>
        <v>0</v>
      </c>
      <c r="G144" s="195">
        <f t="shared" si="12"/>
        <v>0</v>
      </c>
      <c r="H144" s="64"/>
      <c r="L144" s="64"/>
      <c r="M144" s="64"/>
    </row>
    <row r="145" spans="1:14" ht="15">
      <c r="A145" s="66" t="s">
        <v>247</v>
      </c>
      <c r="B145" s="83" t="s">
        <v>1185</v>
      </c>
      <c r="C145" s="371">
        <v>0</v>
      </c>
      <c r="D145" s="371">
        <v>0</v>
      </c>
      <c r="E145" s="83"/>
      <c r="F145" s="195">
        <f t="shared" si="11"/>
        <v>0</v>
      </c>
      <c r="G145" s="195">
        <f t="shared" si="12"/>
        <v>0</v>
      </c>
      <c r="H145" s="64"/>
      <c r="L145" s="64"/>
      <c r="M145" s="64"/>
      <c r="N145" s="95"/>
    </row>
    <row r="146" spans="1:14" ht="15">
      <c r="A146" s="66" t="s">
        <v>248</v>
      </c>
      <c r="B146" s="83" t="s">
        <v>223</v>
      </c>
      <c r="C146" s="371">
        <v>0</v>
      </c>
      <c r="D146" s="371">
        <v>0</v>
      </c>
      <c r="E146" s="83"/>
      <c r="F146" s="195">
        <f t="shared" si="11"/>
        <v>0</v>
      </c>
      <c r="G146" s="195">
        <f t="shared" si="12"/>
        <v>0</v>
      </c>
      <c r="H146" s="64"/>
      <c r="L146" s="64"/>
      <c r="M146" s="64"/>
      <c r="N146" s="95"/>
    </row>
    <row r="147" spans="1:14" ht="15">
      <c r="A147" s="66" t="s">
        <v>249</v>
      </c>
      <c r="B147" s="83" t="s">
        <v>1192</v>
      </c>
      <c r="C147" s="371">
        <v>0</v>
      </c>
      <c r="D147" s="371">
        <v>0</v>
      </c>
      <c r="E147" s="83"/>
      <c r="F147" s="195">
        <f>IF($C$155=0,"",IF(C147="[for completion]","",IF(C147="","",C147/$C$155)))</f>
        <v>0</v>
      </c>
      <c r="G147" s="195">
        <f>IF($D$155=0,"",IF(D147="[for completion]","",IF(D147="","",D147/$D$155)))</f>
        <v>0</v>
      </c>
      <c r="H147" s="64"/>
      <c r="L147" s="64"/>
      <c r="M147" s="64"/>
      <c r="N147" s="95"/>
    </row>
    <row r="148" spans="1:14" ht="15">
      <c r="A148" s="66" t="s">
        <v>250</v>
      </c>
      <c r="B148" s="83" t="s">
        <v>225</v>
      </c>
      <c r="C148" s="371">
        <v>0</v>
      </c>
      <c r="D148" s="371">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1">
        <v>0</v>
      </c>
      <c r="D149" s="371">
        <v>0</v>
      </c>
      <c r="E149" s="83"/>
      <c r="F149" s="195">
        <f t="shared" si="13"/>
        <v>0</v>
      </c>
      <c r="G149" s="195">
        <f t="shared" si="14"/>
        <v>0</v>
      </c>
      <c r="H149" s="64"/>
      <c r="L149" s="64"/>
      <c r="M149" s="64"/>
      <c r="N149" s="95"/>
    </row>
    <row r="150" spans="1:14" ht="15">
      <c r="A150" s="66" t="s">
        <v>252</v>
      </c>
      <c r="B150" s="175" t="s">
        <v>1187</v>
      </c>
      <c r="C150" s="371">
        <v>0</v>
      </c>
      <c r="D150" s="371">
        <v>0</v>
      </c>
      <c r="E150" s="83"/>
      <c r="F150" s="195">
        <f t="shared" si="13"/>
        <v>0</v>
      </c>
      <c r="G150" s="195">
        <f t="shared" si="14"/>
        <v>0</v>
      </c>
      <c r="H150" s="64"/>
      <c r="L150" s="64"/>
      <c r="M150" s="64"/>
      <c r="N150" s="95"/>
    </row>
    <row r="151" spans="1:14" ht="15">
      <c r="A151" s="66" t="s">
        <v>253</v>
      </c>
      <c r="B151" s="83" t="s">
        <v>227</v>
      </c>
      <c r="C151" s="371">
        <v>0</v>
      </c>
      <c r="D151" s="371">
        <v>0</v>
      </c>
      <c r="E151" s="83"/>
      <c r="F151" s="195">
        <f t="shared" si="13"/>
        <v>0</v>
      </c>
      <c r="G151" s="195">
        <f t="shared" si="14"/>
        <v>0</v>
      </c>
      <c r="H151" s="64"/>
      <c r="L151" s="64"/>
      <c r="M151" s="64"/>
      <c r="N151" s="95"/>
    </row>
    <row r="152" spans="1:14" ht="15">
      <c r="A152" s="66" t="s">
        <v>254</v>
      </c>
      <c r="B152" s="83" t="s">
        <v>229</v>
      </c>
      <c r="C152" s="371">
        <v>0</v>
      </c>
      <c r="D152" s="371">
        <v>0</v>
      </c>
      <c r="E152" s="83"/>
      <c r="F152" s="195">
        <f t="shared" si="13"/>
        <v>0</v>
      </c>
      <c r="G152" s="195">
        <f t="shared" si="14"/>
        <v>0</v>
      </c>
      <c r="H152" s="64"/>
      <c r="L152" s="64"/>
      <c r="M152" s="64"/>
      <c r="N152" s="95"/>
    </row>
    <row r="153" spans="1:14" ht="15">
      <c r="A153" s="66" t="s">
        <v>255</v>
      </c>
      <c r="B153" s="83" t="s">
        <v>1186</v>
      </c>
      <c r="C153" s="371">
        <v>0</v>
      </c>
      <c r="D153" s="371">
        <v>0</v>
      </c>
      <c r="E153" s="83"/>
      <c r="F153" s="195">
        <f t="shared" si="13"/>
        <v>0</v>
      </c>
      <c r="G153" s="195">
        <f t="shared" si="14"/>
        <v>0</v>
      </c>
      <c r="H153" s="64"/>
      <c r="L153" s="64"/>
      <c r="M153" s="64"/>
      <c r="N153" s="95"/>
    </row>
    <row r="154" spans="1:14" ht="15">
      <c r="A154" s="66" t="s">
        <v>1189</v>
      </c>
      <c r="B154" s="83" t="s">
        <v>141</v>
      </c>
      <c r="C154" s="371">
        <v>0</v>
      </c>
      <c r="D154" s="371">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1">
        <v>0</v>
      </c>
      <c r="D165" s="371">
        <v>0</v>
      </c>
      <c r="E165" s="103"/>
      <c r="F165" s="195">
        <f>IF($C$167=0,"",IF(C165="[for completion]","",IF(C165="","",C165/$C$167)))</f>
        <v>0</v>
      </c>
      <c r="G165" s="195">
        <f>IF($D$167=0,"",IF(D165="[for completion]","",IF(D165="","",D165/$D$167)))</f>
        <v>0</v>
      </c>
      <c r="H165" s="64"/>
      <c r="L165" s="64"/>
      <c r="M165" s="64"/>
      <c r="N165" s="95"/>
    </row>
    <row r="166" spans="1:14" ht="15">
      <c r="A166" s="66" t="s">
        <v>269</v>
      </c>
      <c r="B166" s="64" t="s">
        <v>141</v>
      </c>
      <c r="C166" s="371">
        <v>0</v>
      </c>
      <c r="D166" s="371">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1">
        <v>0</v>
      </c>
      <c r="D174" s="80"/>
      <c r="E174" s="72"/>
      <c r="F174" s="195">
        <f>IF($C$179=0,"",IF(C174="[for completion]","",C174/$C$179))</f>
      </c>
      <c r="G174" s="91"/>
      <c r="H174" s="64"/>
      <c r="L174" s="64"/>
      <c r="M174" s="64"/>
      <c r="N174" s="95"/>
    </row>
    <row r="175" spans="1:14" ht="30.75" customHeight="1">
      <c r="A175" s="66" t="s">
        <v>9</v>
      </c>
      <c r="B175" s="83" t="s">
        <v>1026</v>
      </c>
      <c r="C175" s="371">
        <v>0</v>
      </c>
      <c r="E175" s="93"/>
      <c r="F175" s="195">
        <f>IF($C$179=0,"",IF(C175="[for completion]","",C175/$C$179))</f>
      </c>
      <c r="G175" s="91"/>
      <c r="H175" s="64"/>
      <c r="L175" s="64"/>
      <c r="M175" s="64"/>
      <c r="N175" s="95"/>
    </row>
    <row r="176" spans="1:14" ht="15">
      <c r="A176" s="66" t="s">
        <v>280</v>
      </c>
      <c r="B176" s="83" t="s">
        <v>281</v>
      </c>
      <c r="C176" s="371">
        <v>0</v>
      </c>
      <c r="E176" s="93"/>
      <c r="F176" s="195"/>
      <c r="G176" s="91"/>
      <c r="H176" s="64"/>
      <c r="L176" s="64"/>
      <c r="M176" s="64"/>
      <c r="N176" s="95"/>
    </row>
    <row r="177" spans="1:14" ht="15">
      <c r="A177" s="66" t="s">
        <v>282</v>
      </c>
      <c r="B177" s="83" t="s">
        <v>283</v>
      </c>
      <c r="C177" s="371">
        <v>0</v>
      </c>
      <c r="E177" s="93"/>
      <c r="F177" s="195">
        <f aca="true" t="shared" si="17" ref="F177:F187">IF($C$179=0,"",IF(C177="[for completion]","",C177/$C$179))</f>
      </c>
      <c r="G177" s="91"/>
      <c r="H177" s="64"/>
      <c r="L177" s="64"/>
      <c r="M177" s="64"/>
      <c r="N177" s="95"/>
    </row>
    <row r="178" spans="1:14" ht="15">
      <c r="A178" s="66" t="s">
        <v>284</v>
      </c>
      <c r="B178" s="83" t="s">
        <v>141</v>
      </c>
      <c r="C178" s="371">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1">
        <v>0</v>
      </c>
      <c r="E217" s="103"/>
      <c r="F217" s="195">
        <f>IF($C$38=0,"",IF(C217="[for completion]","",IF(C217="","",C217/$C$38)))</f>
        <v>0</v>
      </c>
      <c r="G217" s="195">
        <f>IF($C$39=0,"",IF(C217="[for completion]","",IF(C217="","",C217/$C$39)))</f>
        <v>0</v>
      </c>
      <c r="H217" s="64"/>
      <c r="L217" s="64"/>
      <c r="M217" s="64"/>
      <c r="N217" s="95"/>
    </row>
    <row r="218" spans="1:14" ht="15">
      <c r="A218" s="66" t="s">
        <v>345</v>
      </c>
      <c r="B218" s="62" t="s">
        <v>346</v>
      </c>
      <c r="C218" s="371">
        <v>0</v>
      </c>
      <c r="E218" s="103"/>
      <c r="F218" s="195">
        <f>IF($C$38=0,"",IF(C218="[for completion]","",IF(C218="","",C218/$C$38)))</f>
        <v>0</v>
      </c>
      <c r="G218" s="195">
        <f>IF($C$39=0,"",IF(C218="[for completion]","",IF(C218="","",C218/$C$39)))</f>
        <v>0</v>
      </c>
      <c r="H218" s="64"/>
      <c r="L218" s="64"/>
      <c r="M218" s="64"/>
      <c r="N218" s="95"/>
    </row>
    <row r="219" spans="1:14" ht="15">
      <c r="A219" s="66" t="s">
        <v>347</v>
      </c>
      <c r="B219" s="62" t="s">
        <v>141</v>
      </c>
      <c r="C219" s="371">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1" t="s">
        <v>854</v>
      </c>
      <c r="E231" s="83"/>
      <c r="H231" s="64"/>
      <c r="L231" s="64"/>
      <c r="M231" s="64"/>
    </row>
    <row r="232" spans="1:13" ht="15">
      <c r="A232" s="66" t="s">
        <v>360</v>
      </c>
      <c r="B232" s="106" t="s">
        <v>361</v>
      </c>
      <c r="C232" s="371" t="s">
        <v>1792</v>
      </c>
      <c r="E232" s="83"/>
      <c r="H232" s="64"/>
      <c r="L232" s="64"/>
      <c r="M232" s="64"/>
    </row>
    <row r="233" spans="1:13" ht="15">
      <c r="A233" s="66" t="s">
        <v>362</v>
      </c>
      <c r="B233" s="106" t="s">
        <v>363</v>
      </c>
      <c r="C233" s="371"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1"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1"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2" t="s">
        <v>1794</v>
      </c>
      <c r="H321" s="64"/>
      <c r="I321" s="95"/>
      <c r="J321" s="95"/>
      <c r="K321" s="95"/>
      <c r="L321" s="95"/>
      <c r="M321" s="95"/>
      <c r="N321" s="95"/>
    </row>
    <row r="322" spans="1:14" ht="15" outlineLevel="1">
      <c r="A322" s="66" t="s">
        <v>419</v>
      </c>
      <c r="B322" s="81" t="s">
        <v>420</v>
      </c>
      <c r="C322" s="372" t="s">
        <v>1794</v>
      </c>
      <c r="H322" s="64"/>
      <c r="I322" s="95"/>
      <c r="J322" s="95"/>
      <c r="K322" s="95"/>
      <c r="L322" s="95"/>
      <c r="M322" s="95"/>
      <c r="N322" s="95"/>
    </row>
    <row r="323" spans="1:14" ht="15" outlineLevel="1">
      <c r="A323" s="66" t="s">
        <v>421</v>
      </c>
      <c r="B323" s="81" t="s">
        <v>422</v>
      </c>
      <c r="C323" s="372" t="s">
        <v>1815</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1815</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95" customFormat="1" ht="15">
      <c r="H369" s="64"/>
    </row>
    <row r="370" s="95" customFormat="1" ht="15">
      <c r="H370" s="64"/>
    </row>
    <row r="371" s="95" customFormat="1" ht="15">
      <c r="H371" s="64"/>
    </row>
    <row r="372" s="95" customFormat="1" ht="15">
      <c r="H372" s="64"/>
    </row>
    <row r="373" s="95" customFormat="1" ht="15">
      <c r="H373" s="64"/>
    </row>
    <row r="374" s="95" customFormat="1" ht="15">
      <c r="H374" s="64"/>
    </row>
    <row r="375" s="95" customFormat="1" ht="15">
      <c r="H375" s="64"/>
    </row>
    <row r="376" s="95" customFormat="1" ht="15">
      <c r="H376" s="64"/>
    </row>
    <row r="377" s="95" customFormat="1" ht="15">
      <c r="H377" s="64"/>
    </row>
    <row r="378" s="95" customFormat="1" ht="15">
      <c r="H378" s="64"/>
    </row>
    <row r="379" s="95" customFormat="1" ht="15">
      <c r="H379" s="64"/>
    </row>
    <row r="380" s="95" customFormat="1" ht="15">
      <c r="H380" s="64"/>
    </row>
    <row r="381" s="95" customFormat="1" ht="15">
      <c r="H381" s="64"/>
    </row>
    <row r="382" s="95" customFormat="1" ht="15">
      <c r="H382" s="64"/>
    </row>
    <row r="383" s="95" customFormat="1" ht="15">
      <c r="H383" s="64"/>
    </row>
    <row r="384" s="95" customFormat="1" ht="15">
      <c r="H384" s="64"/>
    </row>
    <row r="385" s="95" customFormat="1" ht="15">
      <c r="H385" s="64"/>
    </row>
    <row r="386" s="95" customFormat="1" ht="15">
      <c r="H386" s="64"/>
    </row>
    <row r="387" s="95" customFormat="1" ht="15">
      <c r="H387" s="64"/>
    </row>
    <row r="388" s="95" customFormat="1" ht="15">
      <c r="H388" s="64"/>
    </row>
    <row r="389" s="95" customFormat="1" ht="15">
      <c r="H389" s="64"/>
    </row>
    <row r="390" s="95" customFormat="1" ht="15">
      <c r="H390" s="64"/>
    </row>
    <row r="391" s="95" customFormat="1" ht="15">
      <c r="H391" s="64"/>
    </row>
    <row r="392" s="95" customFormat="1" ht="15">
      <c r="H392" s="64"/>
    </row>
    <row r="393" s="95" customFormat="1" ht="15">
      <c r="H393" s="64"/>
    </row>
    <row r="394" s="95" customFormat="1" ht="15">
      <c r="H394" s="64"/>
    </row>
    <row r="395" s="95" customFormat="1" ht="15">
      <c r="H395" s="64"/>
    </row>
    <row r="396" s="95" customFormat="1" ht="15">
      <c r="H396" s="64"/>
    </row>
    <row r="397" s="95" customFormat="1" ht="15">
      <c r="H397" s="64"/>
    </row>
    <row r="398" s="95" customFormat="1" ht="15">
      <c r="H398" s="64"/>
    </row>
    <row r="399" s="95" customFormat="1" ht="15">
      <c r="H399" s="64"/>
    </row>
    <row r="400" s="95" customFormat="1" ht="15">
      <c r="H400" s="64"/>
    </row>
    <row r="401" s="95" customFormat="1" ht="15">
      <c r="H401" s="64"/>
    </row>
    <row r="402" s="95" customFormat="1" ht="15">
      <c r="H402" s="64"/>
    </row>
    <row r="403" s="95" customFormat="1" ht="15">
      <c r="H403" s="64"/>
    </row>
    <row r="404" s="95" customFormat="1" ht="15">
      <c r="H404" s="64"/>
    </row>
    <row r="405" s="95" customFormat="1" ht="15">
      <c r="H405" s="64"/>
    </row>
    <row r="406" s="95" customFormat="1" ht="15">
      <c r="H406" s="64"/>
    </row>
    <row r="407" s="95" customFormat="1" ht="15">
      <c r="H407" s="64"/>
    </row>
    <row r="408" s="95" customFormat="1" ht="15">
      <c r="H408" s="64"/>
    </row>
    <row r="409" s="95" customFormat="1" ht="15">
      <c r="H409" s="64"/>
    </row>
    <row r="410" s="95" customFormat="1" ht="15">
      <c r="H410" s="64"/>
    </row>
    <row r="411" s="95" customFormat="1" ht="15">
      <c r="H411" s="64"/>
    </row>
    <row r="412" s="95" customFormat="1" ht="15">
      <c r="H412" s="64"/>
    </row>
    <row r="413" s="95" customFormat="1" ht="15">
      <c r="H413" s="64"/>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B3" sqref="B3"/>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688.6</v>
      </c>
      <c r="F12" s="203">
        <f>IF($C$15=0,"",IF(C12="[for completion]","",C12/$C$15))</f>
        <v>1</v>
      </c>
    </row>
    <row r="13" spans="1:6" ht="15">
      <c r="A13" s="143" t="s">
        <v>481</v>
      </c>
      <c r="B13" s="143" t="s">
        <v>482</v>
      </c>
      <c r="C13" s="371">
        <v>0</v>
      </c>
      <c r="F13" s="203">
        <f>IF($C$15=0,"",IF(C13="[for completion]","",C13/$C$15))</f>
        <v>0</v>
      </c>
    </row>
    <row r="14" spans="1:6" ht="15">
      <c r="A14" s="143" t="s">
        <v>483</v>
      </c>
      <c r="B14" s="143" t="s">
        <v>141</v>
      </c>
      <c r="C14" s="371">
        <v>0</v>
      </c>
      <c r="F14" s="203">
        <f>IF($C$15=0,"",IF(C14="[for completion]","",C14/$C$15))</f>
        <v>0</v>
      </c>
    </row>
    <row r="15" spans="1:6" ht="15">
      <c r="A15" s="143" t="s">
        <v>484</v>
      </c>
      <c r="B15" s="158" t="s">
        <v>143</v>
      </c>
      <c r="C15" s="204">
        <f>SUM(C12:C14)</f>
        <v>688.6</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20835</v>
      </c>
      <c r="D28" s="143">
        <v>0</v>
      </c>
      <c r="F28" s="219">
        <f>C28</f>
        <v>20835</v>
      </c>
    </row>
    <row r="29" spans="1:6" ht="15" outlineLevel="1">
      <c r="A29" s="143" t="s">
        <v>503</v>
      </c>
      <c r="B29" s="162" t="s">
        <v>504</v>
      </c>
      <c r="C29" s="219">
        <v>17638</v>
      </c>
      <c r="D29" s="143">
        <v>0</v>
      </c>
      <c r="F29" s="219">
        <f>C29</f>
        <v>17638</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0.012790512015757894</v>
      </c>
      <c r="D36" s="177">
        <v>0</v>
      </c>
      <c r="E36" s="206"/>
      <c r="F36" s="177">
        <f>C36</f>
        <v>0.012790512015757894</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3">
        <v>0</v>
      </c>
      <c r="D45" s="373">
        <v>0</v>
      </c>
      <c r="E45" s="177"/>
      <c r="F45" s="373">
        <v>0</v>
      </c>
      <c r="G45" s="143"/>
    </row>
    <row r="46" spans="1:7" ht="15">
      <c r="A46" s="143" t="s">
        <v>525</v>
      </c>
      <c r="B46" s="143" t="s">
        <v>526</v>
      </c>
      <c r="C46" s="373">
        <v>0</v>
      </c>
      <c r="D46" s="373">
        <v>0</v>
      </c>
      <c r="E46" s="177"/>
      <c r="F46" s="373">
        <v>0</v>
      </c>
      <c r="G46" s="143"/>
    </row>
    <row r="47" spans="1:7" ht="15">
      <c r="A47" s="143" t="s">
        <v>527</v>
      </c>
      <c r="B47" s="143" t="s">
        <v>528</v>
      </c>
      <c r="C47" s="373">
        <v>0</v>
      </c>
      <c r="D47" s="373">
        <v>0</v>
      </c>
      <c r="E47" s="177"/>
      <c r="F47" s="373">
        <v>0</v>
      </c>
      <c r="G47" s="143"/>
    </row>
    <row r="48" spans="1:7" ht="15">
      <c r="A48" s="143" t="s">
        <v>529</v>
      </c>
      <c r="B48" s="143" t="s">
        <v>530</v>
      </c>
      <c r="C48" s="373">
        <v>0</v>
      </c>
      <c r="D48" s="373">
        <v>0</v>
      </c>
      <c r="E48" s="177"/>
      <c r="F48" s="373">
        <v>0</v>
      </c>
      <c r="G48" s="143"/>
    </row>
    <row r="49" spans="1:7" ht="15">
      <c r="A49" s="143" t="s">
        <v>531</v>
      </c>
      <c r="B49" s="143" t="s">
        <v>532</v>
      </c>
      <c r="C49" s="373">
        <v>0</v>
      </c>
      <c r="D49" s="373">
        <v>0</v>
      </c>
      <c r="E49" s="177"/>
      <c r="F49" s="373">
        <v>0</v>
      </c>
      <c r="G49" s="143"/>
    </row>
    <row r="50" spans="1:7" ht="15">
      <c r="A50" s="143" t="s">
        <v>533</v>
      </c>
      <c r="B50" s="143" t="s">
        <v>1609</v>
      </c>
      <c r="C50" s="373">
        <v>0</v>
      </c>
      <c r="D50" s="373">
        <v>0</v>
      </c>
      <c r="E50" s="177"/>
      <c r="F50" s="373">
        <v>0</v>
      </c>
      <c r="G50" s="143"/>
    </row>
    <row r="51" spans="1:7" ht="15">
      <c r="A51" s="143" t="s">
        <v>534</v>
      </c>
      <c r="B51" s="143" t="s">
        <v>535</v>
      </c>
      <c r="C51" s="373">
        <v>0</v>
      </c>
      <c r="D51" s="373">
        <v>0</v>
      </c>
      <c r="E51" s="177"/>
      <c r="F51" s="373">
        <v>0</v>
      </c>
      <c r="G51" s="143"/>
    </row>
    <row r="52" spans="1:7" ht="15">
      <c r="A52" s="143" t="s">
        <v>536</v>
      </c>
      <c r="B52" s="143" t="s">
        <v>537</v>
      </c>
      <c r="C52" s="373">
        <v>0</v>
      </c>
      <c r="D52" s="373">
        <v>0</v>
      </c>
      <c r="E52" s="177"/>
      <c r="F52" s="373">
        <v>0</v>
      </c>
      <c r="G52" s="143"/>
    </row>
    <row r="53" spans="1:7" ht="15">
      <c r="A53" s="143" t="s">
        <v>538</v>
      </c>
      <c r="B53" s="143" t="s">
        <v>539</v>
      </c>
      <c r="C53" s="373">
        <v>0</v>
      </c>
      <c r="D53" s="373">
        <v>0</v>
      </c>
      <c r="E53" s="177"/>
      <c r="F53" s="373">
        <v>0</v>
      </c>
      <c r="G53" s="143"/>
    </row>
    <row r="54" spans="1:7" ht="15">
      <c r="A54" s="143" t="s">
        <v>540</v>
      </c>
      <c r="B54" s="143" t="s">
        <v>541</v>
      </c>
      <c r="C54" s="373">
        <v>0</v>
      </c>
      <c r="D54" s="373">
        <v>0</v>
      </c>
      <c r="E54" s="177"/>
      <c r="F54" s="373">
        <v>0</v>
      </c>
      <c r="G54" s="143"/>
    </row>
    <row r="55" spans="1:7" ht="15">
      <c r="A55" s="143" t="s">
        <v>542</v>
      </c>
      <c r="B55" s="143" t="s">
        <v>543</v>
      </c>
      <c r="C55" s="373">
        <v>0</v>
      </c>
      <c r="D55" s="373">
        <v>0</v>
      </c>
      <c r="E55" s="177"/>
      <c r="F55" s="373">
        <v>0</v>
      </c>
      <c r="G55" s="143"/>
    </row>
    <row r="56" spans="1:7" ht="15">
      <c r="A56" s="143" t="s">
        <v>544</v>
      </c>
      <c r="B56" s="143" t="s">
        <v>545</v>
      </c>
      <c r="C56" s="373">
        <v>1</v>
      </c>
      <c r="D56" s="373">
        <v>0</v>
      </c>
      <c r="E56" s="177"/>
      <c r="F56" s="373">
        <v>1</v>
      </c>
      <c r="G56" s="143"/>
    </row>
    <row r="57" spans="1:7" ht="15">
      <c r="A57" s="143" t="s">
        <v>546</v>
      </c>
      <c r="B57" s="143" t="s">
        <v>547</v>
      </c>
      <c r="C57" s="373">
        <v>0</v>
      </c>
      <c r="D57" s="373">
        <v>0</v>
      </c>
      <c r="E57" s="177"/>
      <c r="F57" s="373">
        <v>0</v>
      </c>
      <c r="G57" s="143"/>
    </row>
    <row r="58" spans="1:7" ht="15">
      <c r="A58" s="143" t="s">
        <v>548</v>
      </c>
      <c r="B58" s="143" t="s">
        <v>549</v>
      </c>
      <c r="C58" s="373">
        <v>0</v>
      </c>
      <c r="D58" s="373">
        <v>0</v>
      </c>
      <c r="E58" s="177"/>
      <c r="F58" s="373">
        <v>0</v>
      </c>
      <c r="G58" s="143"/>
    </row>
    <row r="59" spans="1:7" ht="15">
      <c r="A59" s="143" t="s">
        <v>550</v>
      </c>
      <c r="B59" s="143" t="s">
        <v>551</v>
      </c>
      <c r="C59" s="373">
        <v>0</v>
      </c>
      <c r="D59" s="373">
        <v>0</v>
      </c>
      <c r="E59" s="177"/>
      <c r="F59" s="373">
        <v>0</v>
      </c>
      <c r="G59" s="143"/>
    </row>
    <row r="60" spans="1:7" ht="15">
      <c r="A60" s="143" t="s">
        <v>552</v>
      </c>
      <c r="B60" s="143" t="s">
        <v>3</v>
      </c>
      <c r="C60" s="373">
        <v>0</v>
      </c>
      <c r="D60" s="373">
        <v>0</v>
      </c>
      <c r="E60" s="177"/>
      <c r="F60" s="373">
        <v>0</v>
      </c>
      <c r="G60" s="143"/>
    </row>
    <row r="61" spans="1:7" ht="15">
      <c r="A61" s="143" t="s">
        <v>553</v>
      </c>
      <c r="B61" s="143" t="s">
        <v>554</v>
      </c>
      <c r="C61" s="373">
        <v>0</v>
      </c>
      <c r="D61" s="373">
        <v>0</v>
      </c>
      <c r="E61" s="177"/>
      <c r="F61" s="373">
        <v>0</v>
      </c>
      <c r="G61" s="143"/>
    </row>
    <row r="62" spans="1:7" ht="15">
      <c r="A62" s="143" t="s">
        <v>555</v>
      </c>
      <c r="B62" s="143" t="s">
        <v>556</v>
      </c>
      <c r="C62" s="373">
        <v>0</v>
      </c>
      <c r="D62" s="373">
        <v>0</v>
      </c>
      <c r="E62" s="177"/>
      <c r="F62" s="373">
        <v>0</v>
      </c>
      <c r="G62" s="143"/>
    </row>
    <row r="63" spans="1:7" ht="15">
      <c r="A63" s="143" t="s">
        <v>557</v>
      </c>
      <c r="B63" s="143" t="s">
        <v>558</v>
      </c>
      <c r="C63" s="373">
        <v>0</v>
      </c>
      <c r="D63" s="373">
        <v>0</v>
      </c>
      <c r="E63" s="177"/>
      <c r="F63" s="373">
        <v>0</v>
      </c>
      <c r="G63" s="143"/>
    </row>
    <row r="64" spans="1:7" ht="15">
      <c r="A64" s="143" t="s">
        <v>559</v>
      </c>
      <c r="B64" s="143" t="s">
        <v>560</v>
      </c>
      <c r="C64" s="373">
        <v>0</v>
      </c>
      <c r="D64" s="373">
        <v>0</v>
      </c>
      <c r="E64" s="177"/>
      <c r="F64" s="373">
        <v>0</v>
      </c>
      <c r="G64" s="143"/>
    </row>
    <row r="65" spans="1:7" ht="15">
      <c r="A65" s="143" t="s">
        <v>561</v>
      </c>
      <c r="B65" s="143" t="s">
        <v>562</v>
      </c>
      <c r="C65" s="373">
        <v>0</v>
      </c>
      <c r="D65" s="373">
        <v>0</v>
      </c>
      <c r="E65" s="177"/>
      <c r="F65" s="373">
        <v>0</v>
      </c>
      <c r="G65" s="143"/>
    </row>
    <row r="66" spans="1:7" ht="15">
      <c r="A66" s="143" t="s">
        <v>563</v>
      </c>
      <c r="B66" s="143" t="s">
        <v>564</v>
      </c>
      <c r="C66" s="373">
        <v>0</v>
      </c>
      <c r="D66" s="373">
        <v>0</v>
      </c>
      <c r="E66" s="177"/>
      <c r="F66" s="373">
        <v>0</v>
      </c>
      <c r="G66" s="143"/>
    </row>
    <row r="67" spans="1:7" ht="15">
      <c r="A67" s="143" t="s">
        <v>565</v>
      </c>
      <c r="B67" s="143" t="s">
        <v>566</v>
      </c>
      <c r="C67" s="373">
        <v>0</v>
      </c>
      <c r="D67" s="373">
        <v>0</v>
      </c>
      <c r="E67" s="177"/>
      <c r="F67" s="373">
        <v>0</v>
      </c>
      <c r="G67" s="143"/>
    </row>
    <row r="68" spans="1:7" ht="15">
      <c r="A68" s="143" t="s">
        <v>567</v>
      </c>
      <c r="B68" s="143" t="s">
        <v>568</v>
      </c>
      <c r="C68" s="373">
        <v>0</v>
      </c>
      <c r="D68" s="373">
        <v>0</v>
      </c>
      <c r="E68" s="177"/>
      <c r="F68" s="373">
        <v>0</v>
      </c>
      <c r="G68" s="143"/>
    </row>
    <row r="69" spans="1:7" ht="15">
      <c r="A69" s="230" t="s">
        <v>569</v>
      </c>
      <c r="B69" s="143" t="s">
        <v>570</v>
      </c>
      <c r="C69" s="373">
        <v>0</v>
      </c>
      <c r="D69" s="373">
        <v>0</v>
      </c>
      <c r="E69" s="177"/>
      <c r="F69" s="373">
        <v>0</v>
      </c>
      <c r="G69" s="143"/>
    </row>
    <row r="70" spans="1:7" ht="15">
      <c r="A70" s="230" t="s">
        <v>571</v>
      </c>
      <c r="B70" s="143" t="s">
        <v>572</v>
      </c>
      <c r="C70" s="373">
        <v>0</v>
      </c>
      <c r="D70" s="373">
        <v>0</v>
      </c>
      <c r="E70" s="177"/>
      <c r="F70" s="373">
        <v>0</v>
      </c>
      <c r="G70" s="143"/>
    </row>
    <row r="71" spans="1:7" ht="15">
      <c r="A71" s="230" t="s">
        <v>573</v>
      </c>
      <c r="B71" s="143" t="s">
        <v>6</v>
      </c>
      <c r="C71" s="373">
        <v>0</v>
      </c>
      <c r="D71" s="373">
        <v>0</v>
      </c>
      <c r="E71" s="177"/>
      <c r="F71" s="373">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3">
        <v>0</v>
      </c>
      <c r="D73" s="373">
        <v>0</v>
      </c>
      <c r="E73" s="177"/>
      <c r="F73" s="373">
        <v>0</v>
      </c>
      <c r="G73" s="143"/>
    </row>
    <row r="74" spans="1:7" ht="15">
      <c r="A74" s="230" t="s">
        <v>577</v>
      </c>
      <c r="B74" s="143" t="s">
        <v>580</v>
      </c>
      <c r="C74" s="373">
        <v>0</v>
      </c>
      <c r="D74" s="373">
        <v>0</v>
      </c>
      <c r="E74" s="177"/>
      <c r="F74" s="373">
        <v>0</v>
      </c>
      <c r="G74" s="143"/>
    </row>
    <row r="75" spans="1:7" ht="15">
      <c r="A75" s="230" t="s">
        <v>579</v>
      </c>
      <c r="B75" s="143" t="s">
        <v>2</v>
      </c>
      <c r="C75" s="373">
        <v>0</v>
      </c>
      <c r="D75" s="373">
        <v>0</v>
      </c>
      <c r="E75" s="177"/>
      <c r="F75" s="373">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3">
        <v>0</v>
      </c>
      <c r="D77" s="373">
        <v>0</v>
      </c>
      <c r="E77" s="177"/>
      <c r="F77" s="373">
        <v>0</v>
      </c>
      <c r="G77" s="143"/>
    </row>
    <row r="78" spans="1:7" s="229" customFormat="1" ht="15">
      <c r="A78" s="230" t="s">
        <v>582</v>
      </c>
      <c r="B78" s="230" t="s">
        <v>575</v>
      </c>
      <c r="C78" s="373">
        <v>0</v>
      </c>
      <c r="D78" s="373">
        <v>0</v>
      </c>
      <c r="E78" s="231"/>
      <c r="F78" s="373">
        <v>0</v>
      </c>
      <c r="G78" s="230"/>
    </row>
    <row r="79" spans="1:7" ht="15">
      <c r="A79" s="230" t="s">
        <v>583</v>
      </c>
      <c r="B79" s="164" t="s">
        <v>317</v>
      </c>
      <c r="C79" s="373">
        <v>0</v>
      </c>
      <c r="D79" s="373">
        <v>0</v>
      </c>
      <c r="E79" s="177"/>
      <c r="F79" s="373">
        <v>0</v>
      </c>
      <c r="G79" s="143"/>
    </row>
    <row r="80" spans="1:7" ht="15">
      <c r="A80" s="143" t="s">
        <v>584</v>
      </c>
      <c r="B80" s="164" t="s">
        <v>319</v>
      </c>
      <c r="C80" s="373">
        <v>0</v>
      </c>
      <c r="D80" s="373">
        <v>0</v>
      </c>
      <c r="E80" s="177"/>
      <c r="F80" s="373">
        <v>0</v>
      </c>
      <c r="G80" s="143"/>
    </row>
    <row r="81" spans="1:7" ht="15">
      <c r="A81" s="143" t="s">
        <v>585</v>
      </c>
      <c r="B81" s="164" t="s">
        <v>12</v>
      </c>
      <c r="C81" s="373">
        <v>0</v>
      </c>
      <c r="D81" s="373">
        <v>0</v>
      </c>
      <c r="E81" s="177"/>
      <c r="F81" s="373">
        <v>0</v>
      </c>
      <c r="G81" s="143"/>
    </row>
    <row r="82" spans="1:7" ht="15">
      <c r="A82" s="143" t="s">
        <v>586</v>
      </c>
      <c r="B82" s="164" t="s">
        <v>322</v>
      </c>
      <c r="C82" s="373">
        <v>0</v>
      </c>
      <c r="D82" s="373">
        <v>0</v>
      </c>
      <c r="E82" s="177"/>
      <c r="F82" s="373">
        <v>0</v>
      </c>
      <c r="G82" s="143"/>
    </row>
    <row r="83" spans="1:7" ht="15">
      <c r="A83" s="143" t="s">
        <v>587</v>
      </c>
      <c r="B83" s="164" t="s">
        <v>324</v>
      </c>
      <c r="C83" s="373">
        <v>0</v>
      </c>
      <c r="D83" s="373">
        <v>0</v>
      </c>
      <c r="E83" s="177"/>
      <c r="F83" s="373">
        <v>0</v>
      </c>
      <c r="G83" s="143"/>
    </row>
    <row r="84" spans="1:7" ht="15">
      <c r="A84" s="143" t="s">
        <v>588</v>
      </c>
      <c r="B84" s="164" t="s">
        <v>326</v>
      </c>
      <c r="C84" s="373">
        <v>0</v>
      </c>
      <c r="D84" s="373">
        <v>0</v>
      </c>
      <c r="E84" s="177"/>
      <c r="F84" s="373">
        <v>0</v>
      </c>
      <c r="G84" s="143"/>
    </row>
    <row r="85" spans="1:7" ht="15">
      <c r="A85" s="143" t="s">
        <v>589</v>
      </c>
      <c r="B85" s="164" t="s">
        <v>328</v>
      </c>
      <c r="C85" s="373">
        <v>0</v>
      </c>
      <c r="D85" s="373">
        <v>0</v>
      </c>
      <c r="E85" s="177"/>
      <c r="F85" s="373">
        <v>0</v>
      </c>
      <c r="G85" s="143"/>
    </row>
    <row r="86" spans="1:7" ht="15">
      <c r="A86" s="143" t="s">
        <v>590</v>
      </c>
      <c r="B86" s="164" t="s">
        <v>330</v>
      </c>
      <c r="C86" s="373">
        <v>0</v>
      </c>
      <c r="D86" s="373">
        <v>0</v>
      </c>
      <c r="E86" s="177"/>
      <c r="F86" s="373">
        <v>0</v>
      </c>
      <c r="G86" s="143"/>
    </row>
    <row r="87" spans="1:7" ht="15">
      <c r="A87" s="143" t="s">
        <v>591</v>
      </c>
      <c r="B87" s="164" t="s">
        <v>141</v>
      </c>
      <c r="C87" s="373">
        <v>0</v>
      </c>
      <c r="D87" s="373">
        <v>0</v>
      </c>
      <c r="E87" s="177"/>
      <c r="F87" s="373">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0.06940244780417566</v>
      </c>
      <c r="D99" s="373">
        <v>0</v>
      </c>
      <c r="E99" s="177"/>
      <c r="F99" s="177">
        <f>C99</f>
        <v>0.06940244780417566</v>
      </c>
      <c r="G99" s="143"/>
    </row>
    <row r="100" spans="1:7" ht="15">
      <c r="A100" s="143" t="s">
        <v>604</v>
      </c>
      <c r="B100" s="246" t="s">
        <v>1771</v>
      </c>
      <c r="C100" s="177">
        <v>0.4505879529637629</v>
      </c>
      <c r="D100" s="373">
        <v>0</v>
      </c>
      <c r="E100" s="177"/>
      <c r="F100" s="231">
        <f aca="true" t="shared" si="1" ref="F100:F110">C100</f>
        <v>0.4505879529637629</v>
      </c>
      <c r="G100" s="143"/>
    </row>
    <row r="101" spans="1:7" ht="15">
      <c r="A101" s="143" t="s">
        <v>605</v>
      </c>
      <c r="B101" s="246" t="s">
        <v>1772</v>
      </c>
      <c r="C101" s="177">
        <v>0.03998080153587713</v>
      </c>
      <c r="D101" s="373">
        <v>0</v>
      </c>
      <c r="E101" s="177"/>
      <c r="F101" s="231">
        <f t="shared" si="1"/>
        <v>0.03998080153587713</v>
      </c>
      <c r="G101" s="143"/>
    </row>
    <row r="102" spans="1:7" ht="15">
      <c r="A102" s="143" t="s">
        <v>606</v>
      </c>
      <c r="B102" s="246" t="s">
        <v>1773</v>
      </c>
      <c r="C102" s="177">
        <v>0.042332613390928725</v>
      </c>
      <c r="D102" s="373">
        <v>0</v>
      </c>
      <c r="E102" s="177"/>
      <c r="F102" s="231">
        <f t="shared" si="1"/>
        <v>0.042332613390928725</v>
      </c>
      <c r="G102" s="143"/>
    </row>
    <row r="103" spans="1:7" ht="15">
      <c r="A103" s="143" t="s">
        <v>607</v>
      </c>
      <c r="B103" s="246" t="s">
        <v>1774</v>
      </c>
      <c r="C103" s="177">
        <v>0.01900647948164147</v>
      </c>
      <c r="D103" s="373">
        <v>0</v>
      </c>
      <c r="E103" s="177"/>
      <c r="F103" s="231">
        <f t="shared" si="1"/>
        <v>0.01900647948164147</v>
      </c>
      <c r="G103" s="143"/>
    </row>
    <row r="104" spans="1:7" ht="15">
      <c r="A104" s="143" t="s">
        <v>608</v>
      </c>
      <c r="B104" s="246" t="s">
        <v>1775</v>
      </c>
      <c r="C104" s="177">
        <v>0.020350371970242382</v>
      </c>
      <c r="D104" s="373">
        <v>0</v>
      </c>
      <c r="E104" s="177"/>
      <c r="F104" s="231">
        <f t="shared" si="1"/>
        <v>0.020350371970242382</v>
      </c>
      <c r="G104" s="143"/>
    </row>
    <row r="105" spans="1:7" ht="15">
      <c r="A105" s="143" t="s">
        <v>609</v>
      </c>
      <c r="B105" s="246" t="s">
        <v>1776</v>
      </c>
      <c r="C105" s="177">
        <v>0.09282457403407728</v>
      </c>
      <c r="D105" s="373">
        <v>0</v>
      </c>
      <c r="E105" s="177"/>
      <c r="F105" s="231">
        <f t="shared" si="1"/>
        <v>0.09282457403407728</v>
      </c>
      <c r="G105" s="143"/>
    </row>
    <row r="106" spans="1:7" ht="15">
      <c r="A106" s="143" t="s">
        <v>610</v>
      </c>
      <c r="B106" s="246" t="s">
        <v>1777</v>
      </c>
      <c r="C106" s="177">
        <v>0.08346532277417806</v>
      </c>
      <c r="D106" s="373">
        <v>0</v>
      </c>
      <c r="E106" s="177"/>
      <c r="F106" s="231">
        <f t="shared" si="1"/>
        <v>0.08346532277417806</v>
      </c>
      <c r="G106" s="143"/>
    </row>
    <row r="107" spans="1:7" ht="15">
      <c r="A107" s="143" t="s">
        <v>611</v>
      </c>
      <c r="B107" s="246" t="s">
        <v>1778</v>
      </c>
      <c r="C107" s="177">
        <v>0.09388048956083514</v>
      </c>
      <c r="D107" s="373">
        <v>0</v>
      </c>
      <c r="E107" s="177"/>
      <c r="F107" s="231">
        <f t="shared" si="1"/>
        <v>0.09388048956083514</v>
      </c>
      <c r="G107" s="143"/>
    </row>
    <row r="108" spans="1:7" ht="15">
      <c r="A108" s="143" t="s">
        <v>612</v>
      </c>
      <c r="B108" s="246" t="s">
        <v>1779</v>
      </c>
      <c r="C108" s="177">
        <v>0.061483081353491724</v>
      </c>
      <c r="D108" s="373">
        <v>0</v>
      </c>
      <c r="E108" s="177"/>
      <c r="F108" s="231">
        <f t="shared" si="1"/>
        <v>0.061483081353491724</v>
      </c>
      <c r="G108" s="143"/>
    </row>
    <row r="109" spans="1:7" ht="15">
      <c r="A109" s="143" t="s">
        <v>613</v>
      </c>
      <c r="B109" s="246" t="s">
        <v>1780</v>
      </c>
      <c r="C109" s="177">
        <v>0.026589872810175184</v>
      </c>
      <c r="D109" s="373">
        <v>0</v>
      </c>
      <c r="E109" s="177"/>
      <c r="F109" s="231">
        <f t="shared" si="1"/>
        <v>0.026589872810175184</v>
      </c>
      <c r="G109" s="143"/>
    </row>
    <row r="110" spans="1:7" ht="15">
      <c r="A110" s="143" t="s">
        <v>614</v>
      </c>
      <c r="B110" s="246" t="s">
        <v>1781</v>
      </c>
      <c r="C110" s="177">
        <v>9.599232061435085E-05</v>
      </c>
      <c r="D110" s="373">
        <v>0</v>
      </c>
      <c r="E110" s="177"/>
      <c r="F110" s="231">
        <f t="shared" si="1"/>
        <v>9.599232061435085E-05</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0.11147609825972028</v>
      </c>
      <c r="D150" s="373">
        <v>0</v>
      </c>
      <c r="E150" s="178"/>
      <c r="F150" s="177">
        <f>C150</f>
        <v>0.11147609825972028</v>
      </c>
    </row>
    <row r="151" spans="1:6" ht="15">
      <c r="A151" s="143" t="s">
        <v>637</v>
      </c>
      <c r="B151" s="143" t="s">
        <v>638</v>
      </c>
      <c r="C151" s="177">
        <v>0.8885239017402793</v>
      </c>
      <c r="D151" s="373">
        <v>0</v>
      </c>
      <c r="E151" s="178"/>
      <c r="F151" s="231">
        <f>C151</f>
        <v>0.8885239017402793</v>
      </c>
    </row>
    <row r="152" spans="1:6" ht="15">
      <c r="A152" s="143" t="s">
        <v>639</v>
      </c>
      <c r="B152" s="143" t="s">
        <v>141</v>
      </c>
      <c r="C152" s="373">
        <v>0</v>
      </c>
      <c r="D152" s="373">
        <v>0</v>
      </c>
      <c r="E152" s="178"/>
      <c r="F152" s="231">
        <f>C152</f>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3">
        <v>0</v>
      </c>
      <c r="E160" s="178"/>
      <c r="F160" s="177">
        <f>C160</f>
        <v>0</v>
      </c>
    </row>
    <row r="161" spans="1:6" ht="15">
      <c r="A161" s="143" t="s">
        <v>649</v>
      </c>
      <c r="B161" s="143" t="s">
        <v>650</v>
      </c>
      <c r="C161" s="177">
        <v>1</v>
      </c>
      <c r="D161" s="373">
        <v>0</v>
      </c>
      <c r="E161" s="178"/>
      <c r="F161" s="177">
        <f>C161</f>
        <v>1</v>
      </c>
    </row>
    <row r="162" spans="1:6" ht="15">
      <c r="A162" s="143" t="s">
        <v>651</v>
      </c>
      <c r="B162" s="143" t="s">
        <v>141</v>
      </c>
      <c r="C162" s="177">
        <v>0</v>
      </c>
      <c r="D162" s="373">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3">
        <v>0.0252</v>
      </c>
      <c r="D170" s="373">
        <v>0</v>
      </c>
      <c r="E170" s="178"/>
      <c r="F170" s="177">
        <f>C170</f>
        <v>0.0252</v>
      </c>
    </row>
    <row r="171" spans="1:6" ht="15">
      <c r="A171" s="143" t="s">
        <v>661</v>
      </c>
      <c r="B171" s="165" t="s">
        <v>662</v>
      </c>
      <c r="C171" s="373">
        <v>0.0527</v>
      </c>
      <c r="D171" s="373">
        <v>0</v>
      </c>
      <c r="E171" s="178"/>
      <c r="F171" s="231">
        <f>C171</f>
        <v>0.0527</v>
      </c>
    </row>
    <row r="172" spans="1:6" ht="15">
      <c r="A172" s="143" t="s">
        <v>663</v>
      </c>
      <c r="B172" s="165" t="s">
        <v>664</v>
      </c>
      <c r="C172" s="373">
        <v>0.0529</v>
      </c>
      <c r="D172" s="373">
        <v>0</v>
      </c>
      <c r="E172" s="177"/>
      <c r="F172" s="231">
        <f>C172</f>
        <v>0.0529</v>
      </c>
    </row>
    <row r="173" spans="1:6" ht="15">
      <c r="A173" s="143" t="s">
        <v>665</v>
      </c>
      <c r="B173" s="165" t="s">
        <v>666</v>
      </c>
      <c r="C173" s="373">
        <v>0.0613</v>
      </c>
      <c r="D173" s="373">
        <v>0</v>
      </c>
      <c r="E173" s="177"/>
      <c r="F173" s="231">
        <f>C173</f>
        <v>0.0613</v>
      </c>
    </row>
    <row r="174" spans="1:6" ht="15">
      <c r="A174" s="143" t="s">
        <v>667</v>
      </c>
      <c r="B174" s="165" t="s">
        <v>668</v>
      </c>
      <c r="C174" s="373">
        <v>0.8079</v>
      </c>
      <c r="D174" s="373">
        <v>0</v>
      </c>
      <c r="E174" s="177"/>
      <c r="F174" s="231">
        <f>C174</f>
        <v>0.8079</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Report'!G251</f>
        <v>0</v>
      </c>
      <c r="D180" s="373">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33.050155987521</v>
      </c>
      <c r="D187" s="219">
        <v>20835</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1">
        <v>227.38</v>
      </c>
      <c r="D190" s="374">
        <v>14322</v>
      </c>
      <c r="E190" s="170"/>
      <c r="F190" s="203">
        <f>IF($C$214=0,"",IF(C190="[for completion]","",IF(C190="","",C190/$C$214)))</f>
        <v>0.33020429739008195</v>
      </c>
      <c r="G190" s="203">
        <f>IF($D$214=0,"",IF(D190="[for completion]","",IF(D190="","",D190/$D$214)))</f>
        <v>0.6874010079193664</v>
      </c>
    </row>
    <row r="191" spans="1:7" ht="15">
      <c r="A191" s="143" t="s">
        <v>688</v>
      </c>
      <c r="B191" s="246" t="s">
        <v>1796</v>
      </c>
      <c r="C191" s="371">
        <v>244.265</v>
      </c>
      <c r="D191" s="374">
        <v>4678</v>
      </c>
      <c r="E191" s="170"/>
      <c r="F191" s="203">
        <f aca="true" t="shared" si="2" ref="F191:F213">IF($C$214=0,"",IF(C191="[for completion]","",IF(C191="","",C191/$C$214)))</f>
        <v>0.35472492172569425</v>
      </c>
      <c r="G191" s="203">
        <f aca="true" t="shared" si="3" ref="G191:G213">IF($D$214=0,"",IF(D191="[for completion]","",IF(D191="","",D191/$D$214)))</f>
        <v>0.22452603791696665</v>
      </c>
    </row>
    <row r="192" spans="1:7" ht="15">
      <c r="A192" s="143" t="s">
        <v>689</v>
      </c>
      <c r="B192" s="246" t="s">
        <v>1797</v>
      </c>
      <c r="C192" s="371">
        <v>87.955</v>
      </c>
      <c r="D192" s="374">
        <v>1022</v>
      </c>
      <c r="E192" s="170"/>
      <c r="F192" s="203">
        <f t="shared" si="2"/>
        <v>0.12772943520513966</v>
      </c>
      <c r="G192" s="203">
        <f t="shared" si="3"/>
        <v>0.049052075833933284</v>
      </c>
    </row>
    <row r="193" spans="1:7" ht="15">
      <c r="A193" s="143" t="s">
        <v>690</v>
      </c>
      <c r="B193" s="246" t="s">
        <v>1798</v>
      </c>
      <c r="C193" s="371">
        <v>63.231</v>
      </c>
      <c r="D193" s="374">
        <v>530</v>
      </c>
      <c r="E193" s="170"/>
      <c r="F193" s="203">
        <f t="shared" si="2"/>
        <v>0.0918249095271012</v>
      </c>
      <c r="G193" s="203">
        <f t="shared" si="3"/>
        <v>0.025437964962802977</v>
      </c>
    </row>
    <row r="194" spans="1:7" ht="15">
      <c r="A194" s="143" t="s">
        <v>691</v>
      </c>
      <c r="B194" s="246" t="s">
        <v>1799</v>
      </c>
      <c r="C194" s="371">
        <v>65.773</v>
      </c>
      <c r="D194" s="374">
        <v>283</v>
      </c>
      <c r="E194" s="170"/>
      <c r="F194" s="203">
        <f t="shared" si="2"/>
        <v>0.09551643615198284</v>
      </c>
      <c r="G194" s="203">
        <f t="shared" si="3"/>
        <v>0.013582913366930646</v>
      </c>
    </row>
    <row r="195" spans="1:7" ht="15">
      <c r="A195" s="143" t="s">
        <v>692</v>
      </c>
      <c r="B195" s="164"/>
      <c r="C195" s="204"/>
      <c r="D195" s="207"/>
      <c r="E195" s="170"/>
      <c r="F195" s="203">
        <f t="shared" si="2"/>
      </c>
      <c r="G195" s="203">
        <f t="shared" si="3"/>
      </c>
    </row>
    <row r="196" spans="1:7" ht="15">
      <c r="A196" s="143" t="s">
        <v>693</v>
      </c>
      <c r="B196" s="164"/>
      <c r="C196" s="204"/>
      <c r="D196" s="207"/>
      <c r="E196" s="170"/>
      <c r="F196" s="203">
        <f t="shared" si="2"/>
      </c>
      <c r="G196" s="203">
        <f t="shared" si="3"/>
      </c>
    </row>
    <row r="197" spans="1:7" ht="15">
      <c r="A197" s="143" t="s">
        <v>694</v>
      </c>
      <c r="B197" s="164"/>
      <c r="C197" s="204"/>
      <c r="D197" s="207"/>
      <c r="E197" s="170"/>
      <c r="F197" s="203">
        <f t="shared" si="2"/>
      </c>
      <c r="G197" s="203">
        <f t="shared" si="3"/>
      </c>
    </row>
    <row r="198" spans="1:7" ht="15">
      <c r="A198" s="143" t="s">
        <v>695</v>
      </c>
      <c r="B198" s="164"/>
      <c r="C198" s="204"/>
      <c r="D198" s="207"/>
      <c r="E198" s="170"/>
      <c r="F198" s="203">
        <f t="shared" si="2"/>
      </c>
      <c r="G198" s="203">
        <f t="shared" si="3"/>
      </c>
    </row>
    <row r="199" spans="1:7" ht="15">
      <c r="A199" s="143" t="s">
        <v>696</v>
      </c>
      <c r="B199" s="164"/>
      <c r="C199" s="204"/>
      <c r="D199" s="207"/>
      <c r="E199" s="164"/>
      <c r="F199" s="203">
        <f t="shared" si="2"/>
      </c>
      <c r="G199" s="203">
        <f t="shared" si="3"/>
      </c>
    </row>
    <row r="200" spans="1:7" ht="15">
      <c r="A200" s="143" t="s">
        <v>697</v>
      </c>
      <c r="B200" s="164"/>
      <c r="C200" s="204"/>
      <c r="D200" s="207"/>
      <c r="E200" s="164"/>
      <c r="F200" s="203">
        <f t="shared" si="2"/>
      </c>
      <c r="G200" s="203">
        <f t="shared" si="3"/>
      </c>
    </row>
    <row r="201" spans="1:7" ht="15">
      <c r="A201" s="143" t="s">
        <v>698</v>
      </c>
      <c r="B201" s="164"/>
      <c r="C201" s="204"/>
      <c r="D201" s="207"/>
      <c r="E201" s="164"/>
      <c r="F201" s="203">
        <f t="shared" si="2"/>
      </c>
      <c r="G201" s="203">
        <f t="shared" si="3"/>
      </c>
    </row>
    <row r="202" spans="1:7" ht="15">
      <c r="A202" s="143" t="s">
        <v>699</v>
      </c>
      <c r="B202" s="164"/>
      <c r="C202" s="204"/>
      <c r="D202" s="207"/>
      <c r="E202" s="164"/>
      <c r="F202" s="203">
        <f t="shared" si="2"/>
      </c>
      <c r="G202" s="203">
        <f t="shared" si="3"/>
      </c>
    </row>
    <row r="203" spans="1:7" ht="15">
      <c r="A203" s="143" t="s">
        <v>700</v>
      </c>
      <c r="B203" s="164"/>
      <c r="C203" s="204"/>
      <c r="D203" s="207"/>
      <c r="E203" s="164"/>
      <c r="F203" s="203">
        <f t="shared" si="2"/>
      </c>
      <c r="G203" s="203">
        <f t="shared" si="3"/>
      </c>
    </row>
    <row r="204" spans="1:7" ht="15">
      <c r="A204" s="143" t="s">
        <v>701</v>
      </c>
      <c r="B204" s="164"/>
      <c r="C204" s="204"/>
      <c r="D204" s="207"/>
      <c r="E204" s="164"/>
      <c r="F204" s="203">
        <f t="shared" si="2"/>
      </c>
      <c r="G204" s="203">
        <f t="shared" si="3"/>
      </c>
    </row>
    <row r="205" spans="1:7" ht="15">
      <c r="A205" s="143" t="s">
        <v>702</v>
      </c>
      <c r="B205" s="164"/>
      <c r="C205" s="204"/>
      <c r="D205" s="207"/>
      <c r="F205" s="203">
        <f t="shared" si="2"/>
      </c>
      <c r="G205" s="203">
        <f t="shared" si="3"/>
      </c>
    </row>
    <row r="206" spans="1:7" ht="15">
      <c r="A206" s="143" t="s">
        <v>703</v>
      </c>
      <c r="B206" s="164"/>
      <c r="C206" s="204"/>
      <c r="D206" s="207"/>
      <c r="E206" s="159"/>
      <c r="F206" s="203">
        <f t="shared" si="2"/>
      </c>
      <c r="G206" s="203">
        <f t="shared" si="3"/>
      </c>
    </row>
    <row r="207" spans="1:7" ht="15">
      <c r="A207" s="143" t="s">
        <v>704</v>
      </c>
      <c r="B207" s="164"/>
      <c r="C207" s="204"/>
      <c r="D207" s="207"/>
      <c r="E207" s="159"/>
      <c r="F207" s="203">
        <f t="shared" si="2"/>
      </c>
      <c r="G207" s="203">
        <f t="shared" si="3"/>
      </c>
    </row>
    <row r="208" spans="1:7" ht="15">
      <c r="A208" s="143" t="s">
        <v>705</v>
      </c>
      <c r="B208" s="164"/>
      <c r="C208" s="204"/>
      <c r="D208" s="207"/>
      <c r="E208" s="159"/>
      <c r="F208" s="203">
        <f t="shared" si="2"/>
      </c>
      <c r="G208" s="203">
        <f t="shared" si="3"/>
      </c>
    </row>
    <row r="209" spans="1:7" ht="15">
      <c r="A209" s="143" t="s">
        <v>706</v>
      </c>
      <c r="B209" s="164"/>
      <c r="C209" s="204"/>
      <c r="D209" s="207"/>
      <c r="E209" s="159"/>
      <c r="F209" s="203">
        <f t="shared" si="2"/>
      </c>
      <c r="G209" s="203">
        <f t="shared" si="3"/>
      </c>
    </row>
    <row r="210" spans="1:7" ht="15">
      <c r="A210" s="143" t="s">
        <v>707</v>
      </c>
      <c r="B210" s="164"/>
      <c r="C210" s="204"/>
      <c r="D210" s="207"/>
      <c r="E210" s="159"/>
      <c r="F210" s="203">
        <f t="shared" si="2"/>
      </c>
      <c r="G210" s="203">
        <f t="shared" si="3"/>
      </c>
    </row>
    <row r="211" spans="1:7" ht="15">
      <c r="A211" s="143" t="s">
        <v>708</v>
      </c>
      <c r="B211" s="164"/>
      <c r="C211" s="204"/>
      <c r="D211" s="207"/>
      <c r="E211" s="159"/>
      <c r="F211" s="203">
        <f t="shared" si="2"/>
      </c>
      <c r="G211" s="203">
        <f t="shared" si="3"/>
      </c>
    </row>
    <row r="212" spans="1:7" ht="15">
      <c r="A212" s="143" t="s">
        <v>709</v>
      </c>
      <c r="B212" s="164"/>
      <c r="C212" s="204"/>
      <c r="D212" s="207"/>
      <c r="E212" s="159"/>
      <c r="F212" s="203">
        <f t="shared" si="2"/>
      </c>
      <c r="G212" s="203">
        <f t="shared" si="3"/>
      </c>
    </row>
    <row r="213" spans="1:7" ht="15">
      <c r="A213" s="143" t="s">
        <v>710</v>
      </c>
      <c r="B213" s="164"/>
      <c r="C213" s="204"/>
      <c r="D213" s="207"/>
      <c r="E213" s="159"/>
      <c r="F213" s="203">
        <f t="shared" si="2"/>
      </c>
      <c r="G213" s="203">
        <f t="shared" si="3"/>
      </c>
    </row>
    <row r="214" spans="1:7" ht="15">
      <c r="A214" s="143" t="s">
        <v>711</v>
      </c>
      <c r="B214" s="173" t="s">
        <v>143</v>
      </c>
      <c r="C214" s="210">
        <f>SUM(C190:C213)</f>
        <v>688.604</v>
      </c>
      <c r="D214" s="208">
        <f>SUM(D190:D213)</f>
        <v>20835</v>
      </c>
      <c r="E214" s="159"/>
      <c r="F214" s="209">
        <f>SUM(F190:F213)</f>
        <v>0.9999999999999999</v>
      </c>
      <c r="G214" s="209">
        <f>SUM(G190:G213)</f>
        <v>0.9999999999999999</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0.4174057444816734</v>
      </c>
      <c r="D216" s="219">
        <v>20835</v>
      </c>
      <c r="F216" s="206"/>
      <c r="G216" s="206"/>
    </row>
    <row r="217" spans="6:7" ht="15">
      <c r="F217" s="206"/>
      <c r="G217" s="206"/>
    </row>
    <row r="218" spans="2:7" ht="15">
      <c r="B218" s="164" t="s">
        <v>715</v>
      </c>
      <c r="F218" s="206"/>
      <c r="G218" s="206"/>
    </row>
    <row r="219" spans="1:7" ht="15">
      <c r="A219" s="143" t="s">
        <v>716</v>
      </c>
      <c r="B219" s="143" t="s">
        <v>717</v>
      </c>
      <c r="C219" s="204">
        <v>367.01</v>
      </c>
      <c r="D219" s="207">
        <f>'D. Investor Report'!D109+'D. Investor Report'!D110+'D. Investor Report'!D111</f>
        <v>15452</v>
      </c>
      <c r="F219" s="203">
        <f aca="true" t="shared" si="4" ref="F219:F233">IF($C$227=0,"",IF(C219="[for completion]","",C219/$C$227))</f>
        <v>0.5329722193984984</v>
      </c>
      <c r="G219" s="203">
        <f aca="true" t="shared" si="5" ref="G219:G233">IF($D$227=0,"",IF(D219="[for completion]","",D219/$D$227))</f>
        <v>0.7416366690664746</v>
      </c>
    </row>
    <row r="220" spans="1:7" ht="15">
      <c r="A220" s="143" t="s">
        <v>718</v>
      </c>
      <c r="B220" s="143" t="s">
        <v>719</v>
      </c>
      <c r="C220" s="204">
        <v>102.83</v>
      </c>
      <c r="D220" s="207">
        <f>'D. Investor Report'!D112</f>
        <v>2118</v>
      </c>
      <c r="F220" s="203">
        <f t="shared" si="4"/>
        <v>0.1493298093260336</v>
      </c>
      <c r="G220" s="203">
        <f t="shared" si="5"/>
        <v>0.10165586753059755</v>
      </c>
    </row>
    <row r="221" spans="1:7" ht="15">
      <c r="A221" s="143" t="s">
        <v>720</v>
      </c>
      <c r="B221" s="143" t="s">
        <v>721</v>
      </c>
      <c r="C221" s="218">
        <v>85.21</v>
      </c>
      <c r="D221" s="207">
        <f>'D. Investor Report'!D113</f>
        <v>1464</v>
      </c>
      <c r="F221" s="203">
        <f t="shared" si="4"/>
        <v>0.12374203104805331</v>
      </c>
      <c r="G221" s="203">
        <f t="shared" si="5"/>
        <v>0.07026637868970483</v>
      </c>
    </row>
    <row r="222" spans="1:7" ht="15">
      <c r="A222" s="143" t="s">
        <v>722</v>
      </c>
      <c r="B222" s="143" t="s">
        <v>723</v>
      </c>
      <c r="C222" s="218">
        <v>58.13</v>
      </c>
      <c r="D222" s="207">
        <f>'D. Investor Report'!D114</f>
        <v>864</v>
      </c>
      <c r="F222" s="203">
        <f t="shared" si="4"/>
        <v>0.08441643310436968</v>
      </c>
      <c r="G222" s="203">
        <f t="shared" si="5"/>
        <v>0.04146868250539957</v>
      </c>
    </row>
    <row r="223" spans="1:7" ht="15">
      <c r="A223" s="143" t="s">
        <v>724</v>
      </c>
      <c r="B223" s="143" t="s">
        <v>725</v>
      </c>
      <c r="C223" s="218">
        <v>35.38</v>
      </c>
      <c r="D223" s="207">
        <f>'D. Investor Report'!D115</f>
        <v>435</v>
      </c>
      <c r="F223" s="203">
        <f t="shared" si="4"/>
        <v>0.051378864669406485</v>
      </c>
      <c r="G223" s="203">
        <f t="shared" si="5"/>
        <v>0.02087832973362131</v>
      </c>
    </row>
    <row r="224" spans="1:7" ht="15">
      <c r="A224" s="143" t="s">
        <v>726</v>
      </c>
      <c r="B224" s="143" t="s">
        <v>727</v>
      </c>
      <c r="C224" s="218">
        <v>14.34</v>
      </c>
      <c r="D224" s="207">
        <f>'D. Investor Report'!D116</f>
        <v>190</v>
      </c>
      <c r="F224" s="203">
        <f t="shared" si="4"/>
        <v>0.020824559620104266</v>
      </c>
      <c r="G224" s="203">
        <f t="shared" si="5"/>
        <v>0.00911927045836333</v>
      </c>
    </row>
    <row r="225" spans="1:7" ht="15">
      <c r="A225" s="143" t="s">
        <v>728</v>
      </c>
      <c r="B225" s="143" t="s">
        <v>729</v>
      </c>
      <c r="C225" s="218">
        <v>9.25</v>
      </c>
      <c r="D225" s="207">
        <f>'D. Investor Report'!D117</f>
        <v>112</v>
      </c>
      <c r="F225" s="203">
        <f t="shared" si="4"/>
        <v>0.013432857495534483</v>
      </c>
      <c r="G225" s="203">
        <f t="shared" si="5"/>
        <v>0.0053755699544036474</v>
      </c>
    </row>
    <row r="226" spans="1:7" ht="15">
      <c r="A226" s="143" t="s">
        <v>730</v>
      </c>
      <c r="B226" s="143" t="s">
        <v>731</v>
      </c>
      <c r="C226" s="218">
        <v>16.46</v>
      </c>
      <c r="D226" s="207">
        <f>'D. Investor Report'!D118</f>
        <v>200</v>
      </c>
      <c r="F226" s="203">
        <f t="shared" si="4"/>
        <v>0.02390322533799974</v>
      </c>
      <c r="G226" s="203">
        <f t="shared" si="5"/>
        <v>0.009599232061435085</v>
      </c>
    </row>
    <row r="227" spans="1:7" ht="15">
      <c r="A227" s="143" t="s">
        <v>732</v>
      </c>
      <c r="B227" s="173" t="s">
        <v>143</v>
      </c>
      <c r="C227" s="204">
        <f>SUM(C219:C226)</f>
        <v>688.61</v>
      </c>
      <c r="D227" s="207">
        <f>SUM(D219:D226)</f>
        <v>20835</v>
      </c>
      <c r="F227" s="177">
        <f>SUM(F219:F226)</f>
        <v>0.9999999999999999</v>
      </c>
      <c r="G227" s="177">
        <f>SUM(G219:G226)</f>
        <v>1</v>
      </c>
    </row>
    <row r="228" spans="1:7" ht="15" outlineLevel="1">
      <c r="A228" s="143" t="s">
        <v>733</v>
      </c>
      <c r="B228" s="160" t="s">
        <v>734</v>
      </c>
      <c r="C228" s="204"/>
      <c r="D228" s="207"/>
      <c r="F228" s="203">
        <f t="shared" si="4"/>
        <v>0</v>
      </c>
      <c r="G228" s="203">
        <f t="shared" si="5"/>
        <v>0</v>
      </c>
    </row>
    <row r="229" spans="1:7" ht="15" outlineLevel="1">
      <c r="A229" s="143" t="s">
        <v>735</v>
      </c>
      <c r="B229" s="160" t="s">
        <v>736</v>
      </c>
      <c r="C229" s="204"/>
      <c r="D229" s="207"/>
      <c r="F229" s="203">
        <f t="shared" si="4"/>
        <v>0</v>
      </c>
      <c r="G229" s="203">
        <f t="shared" si="5"/>
        <v>0</v>
      </c>
    </row>
    <row r="230" spans="1:7" ht="15" outlineLevel="1">
      <c r="A230" s="143" t="s">
        <v>737</v>
      </c>
      <c r="B230" s="160" t="s">
        <v>738</v>
      </c>
      <c r="C230" s="204"/>
      <c r="D230" s="207"/>
      <c r="F230" s="203">
        <f t="shared" si="4"/>
        <v>0</v>
      </c>
      <c r="G230" s="203">
        <f t="shared" si="5"/>
        <v>0</v>
      </c>
    </row>
    <row r="231" spans="1:7" ht="15" outlineLevel="1">
      <c r="A231" s="143" t="s">
        <v>739</v>
      </c>
      <c r="B231" s="160" t="s">
        <v>740</v>
      </c>
      <c r="C231" s="204"/>
      <c r="D231" s="207"/>
      <c r="F231" s="203">
        <f t="shared" si="4"/>
        <v>0</v>
      </c>
      <c r="G231" s="203">
        <f t="shared" si="5"/>
        <v>0</v>
      </c>
    </row>
    <row r="232" spans="1:7" ht="15" outlineLevel="1">
      <c r="A232" s="143" t="s">
        <v>741</v>
      </c>
      <c r="B232" s="160" t="s">
        <v>742</v>
      </c>
      <c r="C232" s="204"/>
      <c r="D232" s="207"/>
      <c r="F232" s="203">
        <f t="shared" si="4"/>
        <v>0</v>
      </c>
      <c r="G232" s="203">
        <f t="shared" si="5"/>
        <v>0</v>
      </c>
    </row>
    <row r="233" spans="1:7" ht="15" outlineLevel="1">
      <c r="A233" s="143" t="s">
        <v>743</v>
      </c>
      <c r="B233" s="160" t="s">
        <v>744</v>
      </c>
      <c r="C233" s="204"/>
      <c r="D233" s="207"/>
      <c r="F233" s="203">
        <f t="shared" si="4"/>
        <v>0</v>
      </c>
      <c r="G233" s="203">
        <f t="shared" si="5"/>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0.4722894534698557</v>
      </c>
      <c r="D238" s="219">
        <v>20835</v>
      </c>
      <c r="F238" s="206"/>
      <c r="G238" s="206"/>
    </row>
    <row r="239" spans="6:7" ht="15">
      <c r="F239" s="206"/>
      <c r="G239" s="206"/>
    </row>
    <row r="240" spans="2:7" ht="15">
      <c r="B240" s="164" t="s">
        <v>715</v>
      </c>
      <c r="F240" s="206"/>
      <c r="G240" s="206"/>
    </row>
    <row r="241" spans="1:7" ht="15">
      <c r="A241" s="143" t="s">
        <v>750</v>
      </c>
      <c r="B241" s="143" t="s">
        <v>717</v>
      </c>
      <c r="C241" s="204">
        <v>298.86</v>
      </c>
      <c r="D241" s="207">
        <f>'D. Investor Report'!D124+'D. Investor Report'!D125+'D. Investor Report'!D126</f>
        <v>13672</v>
      </c>
      <c r="F241" s="203">
        <f>IF($C$249=0,"",IF(C241="[Mark as ND1 if not relevant]","",C241/$C$249))</f>
        <v>0.4340110368864363</v>
      </c>
      <c r="G241" s="203">
        <f>IF($D$249=0,"",IF(D241="[Mark as ND1 if not relevant]","",D241/$D$249))</f>
        <v>0.6562035037197024</v>
      </c>
    </row>
    <row r="242" spans="1:7" ht="15">
      <c r="A242" s="143" t="s">
        <v>751</v>
      </c>
      <c r="B242" s="143" t="s">
        <v>719</v>
      </c>
      <c r="C242" s="204">
        <v>101.41</v>
      </c>
      <c r="D242" s="207">
        <f>'D. Investor Report'!D127</f>
        <v>2250</v>
      </c>
      <c r="F242" s="203">
        <f aca="true" t="shared" si="6" ref="F242:F248">IF($C$249=0,"",IF(C242="[Mark as ND1 if not relevant]","",C242/$C$249))</f>
        <v>0.14726982282892825</v>
      </c>
      <c r="G242" s="203">
        <f aca="true" t="shared" si="7" ref="G242:G248">IF($D$249=0,"",IF(D242="[Mark as ND1 if not relevant]","",D242/$D$249))</f>
        <v>0.1079913606911447</v>
      </c>
    </row>
    <row r="243" spans="1:7" ht="15">
      <c r="A243" s="143" t="s">
        <v>752</v>
      </c>
      <c r="B243" s="143" t="s">
        <v>721</v>
      </c>
      <c r="C243" s="218">
        <v>93.86</v>
      </c>
      <c r="D243" s="207">
        <f>'D. Investor Report'!D128</f>
        <v>1814</v>
      </c>
      <c r="F243" s="203">
        <f t="shared" si="6"/>
        <v>0.1363055474876561</v>
      </c>
      <c r="G243" s="203">
        <f t="shared" si="7"/>
        <v>0.08706503479721622</v>
      </c>
    </row>
    <row r="244" spans="1:7" ht="15">
      <c r="A244" s="143" t="s">
        <v>753</v>
      </c>
      <c r="B244" s="143" t="s">
        <v>723</v>
      </c>
      <c r="C244" s="218">
        <v>79.32</v>
      </c>
      <c r="D244" s="207">
        <f>'D. Investor Report'!D129</f>
        <v>1336</v>
      </c>
      <c r="F244" s="203">
        <f t="shared" si="6"/>
        <v>0.11519024106883531</v>
      </c>
      <c r="G244" s="203">
        <f t="shared" si="7"/>
        <v>0.06412287017038637</v>
      </c>
    </row>
    <row r="245" spans="1:7" ht="15">
      <c r="A245" s="143" t="s">
        <v>754</v>
      </c>
      <c r="B245" s="143" t="s">
        <v>725</v>
      </c>
      <c r="C245" s="218">
        <v>49.23</v>
      </c>
      <c r="D245" s="207">
        <f>'D. Investor Report'!D130</f>
        <v>763</v>
      </c>
      <c r="F245" s="203">
        <f t="shared" si="6"/>
        <v>0.07149288411269242</v>
      </c>
      <c r="G245" s="203">
        <f t="shared" si="7"/>
        <v>0.03662107031437485</v>
      </c>
    </row>
    <row r="246" spans="1:7" ht="15">
      <c r="A246" s="143" t="s">
        <v>755</v>
      </c>
      <c r="B246" s="143" t="s">
        <v>727</v>
      </c>
      <c r="C246" s="218">
        <v>25.91</v>
      </c>
      <c r="D246" s="207">
        <f>'D. Investor Report'!D131</f>
        <v>396</v>
      </c>
      <c r="F246" s="203">
        <f t="shared" si="6"/>
        <v>0.0376270694162068</v>
      </c>
      <c r="G246" s="203">
        <f t="shared" si="7"/>
        <v>0.01900647948164147</v>
      </c>
    </row>
    <row r="247" spans="1:7" ht="15">
      <c r="A247" s="143" t="s">
        <v>756</v>
      </c>
      <c r="B247" s="143" t="s">
        <v>729</v>
      </c>
      <c r="C247" s="218">
        <v>22.53</v>
      </c>
      <c r="D247" s="207">
        <f>'D. Investor Report'!D132</f>
        <v>379</v>
      </c>
      <c r="F247" s="203">
        <f t="shared" si="6"/>
        <v>0.03271855939587569</v>
      </c>
      <c r="G247" s="203">
        <f t="shared" si="7"/>
        <v>0.018190544756419486</v>
      </c>
    </row>
    <row r="248" spans="1:7" ht="15">
      <c r="A248" s="143" t="s">
        <v>757</v>
      </c>
      <c r="B248" s="143" t="s">
        <v>731</v>
      </c>
      <c r="C248" s="218">
        <v>17.48</v>
      </c>
      <c r="D248" s="207">
        <f>'D. Investor Report'!D133</f>
        <v>225</v>
      </c>
      <c r="F248" s="203">
        <f t="shared" si="6"/>
        <v>0.025384838803369156</v>
      </c>
      <c r="G248" s="203">
        <f t="shared" si="7"/>
        <v>0.01079913606911447</v>
      </c>
    </row>
    <row r="249" spans="1:7" ht="15">
      <c r="A249" s="143" t="s">
        <v>758</v>
      </c>
      <c r="B249" s="173" t="s">
        <v>143</v>
      </c>
      <c r="C249" s="204">
        <f>SUM(C241:C248)</f>
        <v>688.6</v>
      </c>
      <c r="D249" s="207">
        <f>SUM(D241:D248)</f>
        <v>20835</v>
      </c>
      <c r="F249" s="177">
        <f>SUM(F241:F248)</f>
        <v>0.9999999999999999</v>
      </c>
      <c r="G249" s="177">
        <f>SUM(G241:G248)</f>
        <v>1</v>
      </c>
    </row>
    <row r="250" spans="1:7" ht="15" outlineLevel="1">
      <c r="A250" s="143" t="s">
        <v>759</v>
      </c>
      <c r="B250" s="160" t="s">
        <v>734</v>
      </c>
      <c r="C250" s="204"/>
      <c r="D250" s="207"/>
      <c r="F250" s="203">
        <f aca="true" t="shared" si="8" ref="F250:F255">IF($C$249=0,"",IF(C250="[for completion]","",C250/$C$249))</f>
        <v>0</v>
      </c>
      <c r="G250" s="203">
        <f aca="true" t="shared" si="9" ref="G250:G255">IF($D$249=0,"",IF(D250="[for completion]","",D250/$D$249))</f>
        <v>0</v>
      </c>
    </row>
    <row r="251" spans="1:7" ht="15" outlineLevel="1">
      <c r="A251" s="143" t="s">
        <v>760</v>
      </c>
      <c r="B251" s="160" t="s">
        <v>736</v>
      </c>
      <c r="C251" s="204"/>
      <c r="D251" s="207"/>
      <c r="F251" s="203">
        <f t="shared" si="8"/>
        <v>0</v>
      </c>
      <c r="G251" s="203">
        <f t="shared" si="9"/>
        <v>0</v>
      </c>
    </row>
    <row r="252" spans="1:7" ht="15" outlineLevel="1">
      <c r="A252" s="143" t="s">
        <v>761</v>
      </c>
      <c r="B252" s="160" t="s">
        <v>738</v>
      </c>
      <c r="C252" s="204"/>
      <c r="D252" s="207"/>
      <c r="F252" s="203">
        <f t="shared" si="8"/>
        <v>0</v>
      </c>
      <c r="G252" s="203">
        <f t="shared" si="9"/>
        <v>0</v>
      </c>
    </row>
    <row r="253" spans="1:7" ht="15" outlineLevel="1">
      <c r="A253" s="143" t="s">
        <v>762</v>
      </c>
      <c r="B253" s="160" t="s">
        <v>740</v>
      </c>
      <c r="C253" s="204"/>
      <c r="D253" s="207"/>
      <c r="F253" s="203">
        <f t="shared" si="8"/>
        <v>0</v>
      </c>
      <c r="G253" s="203">
        <f t="shared" si="9"/>
        <v>0</v>
      </c>
    </row>
    <row r="254" spans="1:7" ht="15" outlineLevel="1">
      <c r="A254" s="143" t="s">
        <v>763</v>
      </c>
      <c r="B254" s="160" t="s">
        <v>742</v>
      </c>
      <c r="C254" s="204"/>
      <c r="D254" s="207"/>
      <c r="F254" s="203">
        <f t="shared" si="8"/>
        <v>0</v>
      </c>
      <c r="G254" s="203">
        <f t="shared" si="9"/>
        <v>0</v>
      </c>
    </row>
    <row r="255" spans="1:7" ht="15" outlineLevel="1">
      <c r="A255" s="143" t="s">
        <v>764</v>
      </c>
      <c r="B255" s="160" t="s">
        <v>744</v>
      </c>
      <c r="C255" s="204"/>
      <c r="D255" s="207"/>
      <c r="F255" s="203">
        <f t="shared" si="8"/>
        <v>0</v>
      </c>
      <c r="G255" s="203">
        <f t="shared" si="9"/>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3">
        <v>0.7059</v>
      </c>
      <c r="E260" s="159"/>
      <c r="F260" s="159"/>
      <c r="G260" s="159"/>
    </row>
    <row r="261" spans="1:6" ht="15">
      <c r="A261" s="143" t="s">
        <v>771</v>
      </c>
      <c r="B261" s="143" t="s">
        <v>772</v>
      </c>
      <c r="C261" s="373">
        <v>0.2661</v>
      </c>
      <c r="E261" s="159"/>
      <c r="F261" s="159"/>
    </row>
    <row r="262" spans="1:6" ht="15">
      <c r="A262" s="143" t="s">
        <v>773</v>
      </c>
      <c r="B262" s="143" t="s">
        <v>774</v>
      </c>
      <c r="C262" s="373">
        <v>0.0279</v>
      </c>
      <c r="E262" s="159"/>
      <c r="F262" s="159"/>
    </row>
    <row r="263" spans="1:7" s="229" customFormat="1" ht="15">
      <c r="A263" s="230" t="s">
        <v>775</v>
      </c>
      <c r="B263" s="230" t="s">
        <v>1566</v>
      </c>
      <c r="C263" s="373">
        <v>0</v>
      </c>
      <c r="D263" s="230"/>
      <c r="E263" s="214"/>
      <c r="F263" s="214"/>
      <c r="G263" s="228"/>
    </row>
    <row r="264" spans="1:14" ht="15">
      <c r="A264" s="230" t="s">
        <v>1035</v>
      </c>
      <c r="B264" s="164" t="s">
        <v>1027</v>
      </c>
      <c r="C264" s="373">
        <v>0</v>
      </c>
      <c r="D264" s="170"/>
      <c r="E264" s="170"/>
      <c r="F264" s="171"/>
      <c r="G264" s="171"/>
      <c r="H264" s="138"/>
      <c r="I264" s="143"/>
      <c r="J264" s="143"/>
      <c r="K264" s="143"/>
      <c r="L264" s="138"/>
      <c r="M264" s="138"/>
      <c r="N264" s="138"/>
    </row>
    <row r="265" spans="1:6" ht="15">
      <c r="A265" s="230" t="s">
        <v>1567</v>
      </c>
      <c r="B265" s="143" t="s">
        <v>141</v>
      </c>
      <c r="C265" s="373">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3">
        <v>1</v>
      </c>
      <c r="E277" s="138"/>
      <c r="F277" s="138"/>
    </row>
    <row r="278" spans="1:6" ht="15">
      <c r="A278" s="143" t="s">
        <v>791</v>
      </c>
      <c r="B278" s="143" t="s">
        <v>792</v>
      </c>
      <c r="C278" s="373">
        <v>0</v>
      </c>
      <c r="E278" s="138"/>
      <c r="F278" s="138"/>
    </row>
    <row r="279" spans="1:6" ht="15">
      <c r="A279" s="143" t="s">
        <v>793</v>
      </c>
      <c r="B279" s="143" t="s">
        <v>141</v>
      </c>
      <c r="C279" s="373">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10" ref="F288:F304">IF($C$305=0,"",IF(C288="[For completion]","",C288/$C$305))</f>
      </c>
      <c r="G288" s="217">
        <f aca="true" t="shared" si="11" ref="G288:G304">IF($D$305=0,"",IF(D288="[For completion]","",D288/$D$305))</f>
      </c>
    </row>
    <row r="289" spans="1:7" s="212" customFormat="1" ht="15">
      <c r="A289" s="245" t="s">
        <v>1289</v>
      </c>
      <c r="B289" s="222" t="s">
        <v>603</v>
      </c>
      <c r="C289" s="247" t="s">
        <v>857</v>
      </c>
      <c r="D289" s="247" t="s">
        <v>857</v>
      </c>
      <c r="E289" s="223"/>
      <c r="F289" s="217">
        <f t="shared" si="10"/>
      </c>
      <c r="G289" s="217">
        <f t="shared" si="11"/>
      </c>
    </row>
    <row r="290" spans="1:7" s="212" customFormat="1" ht="15">
      <c r="A290" s="245" t="s">
        <v>1290</v>
      </c>
      <c r="B290" s="222" t="s">
        <v>603</v>
      </c>
      <c r="C290" s="247" t="s">
        <v>857</v>
      </c>
      <c r="D290" s="247" t="s">
        <v>857</v>
      </c>
      <c r="E290" s="223"/>
      <c r="F290" s="217">
        <f t="shared" si="10"/>
      </c>
      <c r="G290" s="217">
        <f t="shared" si="11"/>
      </c>
    </row>
    <row r="291" spans="1:7" s="212" customFormat="1" ht="15">
      <c r="A291" s="245" t="s">
        <v>1291</v>
      </c>
      <c r="B291" s="222" t="s">
        <v>603</v>
      </c>
      <c r="C291" s="247" t="s">
        <v>857</v>
      </c>
      <c r="D291" s="247" t="s">
        <v>857</v>
      </c>
      <c r="E291" s="223"/>
      <c r="F291" s="217">
        <f t="shared" si="10"/>
      </c>
      <c r="G291" s="217">
        <f t="shared" si="11"/>
      </c>
    </row>
    <row r="292" spans="1:7" s="212" customFormat="1" ht="15">
      <c r="A292" s="245" t="s">
        <v>1292</v>
      </c>
      <c r="B292" s="222" t="s">
        <v>603</v>
      </c>
      <c r="C292" s="247" t="s">
        <v>857</v>
      </c>
      <c r="D292" s="247" t="s">
        <v>857</v>
      </c>
      <c r="E292" s="223"/>
      <c r="F292" s="217">
        <f t="shared" si="10"/>
      </c>
      <c r="G292" s="217">
        <f t="shared" si="11"/>
      </c>
    </row>
    <row r="293" spans="1:7" s="212" customFormat="1" ht="15">
      <c r="A293" s="245" t="s">
        <v>1293</v>
      </c>
      <c r="B293" s="222" t="s">
        <v>603</v>
      </c>
      <c r="C293" s="247" t="s">
        <v>857</v>
      </c>
      <c r="D293" s="247" t="s">
        <v>857</v>
      </c>
      <c r="E293" s="223"/>
      <c r="F293" s="217">
        <f t="shared" si="10"/>
      </c>
      <c r="G293" s="217">
        <f t="shared" si="11"/>
      </c>
    </row>
    <row r="294" spans="1:7" s="212" customFormat="1" ht="15">
      <c r="A294" s="245" t="s">
        <v>1294</v>
      </c>
      <c r="B294" s="222" t="s">
        <v>603</v>
      </c>
      <c r="C294" s="247" t="s">
        <v>857</v>
      </c>
      <c r="D294" s="247" t="s">
        <v>857</v>
      </c>
      <c r="E294" s="223"/>
      <c r="F294" s="217">
        <f t="shared" si="10"/>
      </c>
      <c r="G294" s="217">
        <f t="shared" si="11"/>
      </c>
    </row>
    <row r="295" spans="1:7" s="212" customFormat="1" ht="15">
      <c r="A295" s="245" t="s">
        <v>1295</v>
      </c>
      <c r="B295" s="236" t="s">
        <v>603</v>
      </c>
      <c r="C295" s="247" t="s">
        <v>857</v>
      </c>
      <c r="D295" s="247" t="s">
        <v>857</v>
      </c>
      <c r="E295" s="223"/>
      <c r="F295" s="217">
        <f t="shared" si="10"/>
      </c>
      <c r="G295" s="217">
        <f t="shared" si="11"/>
      </c>
    </row>
    <row r="296" spans="1:7" s="212" customFormat="1" ht="15">
      <c r="A296" s="245" t="s">
        <v>1296</v>
      </c>
      <c r="B296" s="222" t="s">
        <v>603</v>
      </c>
      <c r="C296" s="247" t="s">
        <v>857</v>
      </c>
      <c r="D296" s="247" t="s">
        <v>857</v>
      </c>
      <c r="E296" s="223"/>
      <c r="F296" s="217">
        <f t="shared" si="10"/>
      </c>
      <c r="G296" s="217">
        <f t="shared" si="11"/>
      </c>
    </row>
    <row r="297" spans="1:7" s="212" customFormat="1" ht="15">
      <c r="A297" s="245" t="s">
        <v>1297</v>
      </c>
      <c r="B297" s="222" t="s">
        <v>603</v>
      </c>
      <c r="C297" s="247" t="s">
        <v>857</v>
      </c>
      <c r="D297" s="247" t="s">
        <v>857</v>
      </c>
      <c r="E297" s="223"/>
      <c r="F297" s="217">
        <f t="shared" si="10"/>
      </c>
      <c r="G297" s="217">
        <f t="shared" si="11"/>
      </c>
    </row>
    <row r="298" spans="1:7" s="212" customFormat="1" ht="15">
      <c r="A298" s="245" t="s">
        <v>1298</v>
      </c>
      <c r="B298" s="222" t="s">
        <v>603</v>
      </c>
      <c r="C298" s="247" t="s">
        <v>857</v>
      </c>
      <c r="D298" s="247" t="s">
        <v>857</v>
      </c>
      <c r="E298" s="223"/>
      <c r="F298" s="217">
        <f t="shared" si="10"/>
      </c>
      <c r="G298" s="217">
        <f t="shared" si="11"/>
      </c>
    </row>
    <row r="299" spans="1:7" s="212" customFormat="1" ht="15">
      <c r="A299" s="245" t="s">
        <v>1299</v>
      </c>
      <c r="B299" s="222" t="s">
        <v>603</v>
      </c>
      <c r="C299" s="247" t="s">
        <v>857</v>
      </c>
      <c r="D299" s="247" t="s">
        <v>857</v>
      </c>
      <c r="E299" s="223"/>
      <c r="F299" s="217">
        <f t="shared" si="10"/>
      </c>
      <c r="G299" s="217">
        <f t="shared" si="11"/>
      </c>
    </row>
    <row r="300" spans="1:7" s="212" customFormat="1" ht="15">
      <c r="A300" s="245" t="s">
        <v>1300</v>
      </c>
      <c r="B300" s="222" t="s">
        <v>603</v>
      </c>
      <c r="C300" s="247" t="s">
        <v>857</v>
      </c>
      <c r="D300" s="247" t="s">
        <v>857</v>
      </c>
      <c r="E300" s="223"/>
      <c r="F300" s="217">
        <f t="shared" si="10"/>
      </c>
      <c r="G300" s="217">
        <f t="shared" si="11"/>
      </c>
    </row>
    <row r="301" spans="1:7" s="212" customFormat="1" ht="15">
      <c r="A301" s="245" t="s">
        <v>1301</v>
      </c>
      <c r="B301" s="222" t="s">
        <v>603</v>
      </c>
      <c r="C301" s="247" t="s">
        <v>857</v>
      </c>
      <c r="D301" s="247" t="s">
        <v>857</v>
      </c>
      <c r="E301" s="223"/>
      <c r="F301" s="217">
        <f t="shared" si="10"/>
      </c>
      <c r="G301" s="217">
        <f t="shared" si="11"/>
      </c>
    </row>
    <row r="302" spans="1:7" s="212" customFormat="1" ht="15">
      <c r="A302" s="245" t="s">
        <v>1302</v>
      </c>
      <c r="B302" s="222" t="s">
        <v>603</v>
      </c>
      <c r="C302" s="247" t="s">
        <v>857</v>
      </c>
      <c r="D302" s="247" t="s">
        <v>857</v>
      </c>
      <c r="E302" s="223"/>
      <c r="F302" s="217">
        <f t="shared" si="10"/>
      </c>
      <c r="G302" s="217">
        <f t="shared" si="11"/>
      </c>
    </row>
    <row r="303" spans="1:7" s="212" customFormat="1" ht="15">
      <c r="A303" s="245" t="s">
        <v>1303</v>
      </c>
      <c r="B303" s="222" t="s">
        <v>603</v>
      </c>
      <c r="C303" s="247" t="s">
        <v>857</v>
      </c>
      <c r="D303" s="247" t="s">
        <v>857</v>
      </c>
      <c r="E303" s="223"/>
      <c r="F303" s="217">
        <f t="shared" si="10"/>
      </c>
      <c r="G303" s="217">
        <f t="shared" si="11"/>
      </c>
    </row>
    <row r="304" spans="1:7" s="212" customFormat="1" ht="15">
      <c r="A304" s="245" t="s">
        <v>1304</v>
      </c>
      <c r="B304" s="222" t="s">
        <v>1328</v>
      </c>
      <c r="C304" s="247" t="s">
        <v>857</v>
      </c>
      <c r="D304" s="247" t="s">
        <v>857</v>
      </c>
      <c r="E304" s="223"/>
      <c r="F304" s="217">
        <f t="shared" si="10"/>
      </c>
      <c r="G304" s="217">
        <f t="shared" si="11"/>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0.26</v>
      </c>
      <c r="D333" s="247">
        <v>10</v>
      </c>
      <c r="E333" s="223"/>
      <c r="F333" s="217">
        <f>IF($C$343=0,"",IF(C333="[For completion]","",C333/$C$343))</f>
        <v>0.0003775776938716236</v>
      </c>
      <c r="G333" s="217">
        <f>IF($D$343=0,"",IF(D333="[For completion]","",D333/$D$343))</f>
        <v>0.0005629362756136005</v>
      </c>
    </row>
    <row r="334" spans="1:7" s="212" customFormat="1" ht="15">
      <c r="A334" s="245" t="s">
        <v>1413</v>
      </c>
      <c r="B334" s="222" t="s">
        <v>1274</v>
      </c>
      <c r="C334" s="247">
        <v>2.71</v>
      </c>
      <c r="D334" s="247">
        <v>89</v>
      </c>
      <c r="E334" s="223"/>
      <c r="F334" s="217">
        <f aca="true" t="shared" si="12" ref="F334:F342">IF($C$343=0,"",IF(C334="[For completion]","",C334/$C$343))</f>
        <v>0.003935521347661923</v>
      </c>
      <c r="G334" s="217">
        <f aca="true" t="shared" si="13" ref="G334:G342">IF($D$343=0,"",IF(D334="[For completion]","",D334/$D$343))</f>
        <v>0.005010132852961045</v>
      </c>
    </row>
    <row r="335" spans="1:7" s="212" customFormat="1" ht="15">
      <c r="A335" s="245" t="s">
        <v>1414</v>
      </c>
      <c r="B335" s="222" t="s">
        <v>1275</v>
      </c>
      <c r="C335" s="247">
        <v>20.63</v>
      </c>
      <c r="D335" s="247">
        <v>727</v>
      </c>
      <c r="E335" s="223"/>
      <c r="F335" s="217">
        <f t="shared" si="12"/>
        <v>0.02995933778681382</v>
      </c>
      <c r="G335" s="217">
        <f t="shared" si="13"/>
        <v>0.040925467237108756</v>
      </c>
    </row>
    <row r="336" spans="1:7" s="212" customFormat="1" ht="15">
      <c r="A336" s="245" t="s">
        <v>1415</v>
      </c>
      <c r="B336" s="222" t="s">
        <v>1276</v>
      </c>
      <c r="C336" s="247">
        <v>28.29</v>
      </c>
      <c r="D336" s="247">
        <v>977</v>
      </c>
      <c r="E336" s="223"/>
      <c r="F336" s="217">
        <f t="shared" si="12"/>
        <v>0.041083357537031656</v>
      </c>
      <c r="G336" s="217">
        <f t="shared" si="13"/>
        <v>0.05499887412744877</v>
      </c>
    </row>
    <row r="337" spans="1:7" s="212" customFormat="1" ht="15">
      <c r="A337" s="245" t="s">
        <v>1416</v>
      </c>
      <c r="B337" s="222" t="s">
        <v>1277</v>
      </c>
      <c r="C337" s="247">
        <v>76.43</v>
      </c>
      <c r="D337" s="247">
        <v>2471</v>
      </c>
      <c r="E337" s="223"/>
      <c r="F337" s="217">
        <f t="shared" si="12"/>
        <v>0.11099331977926227</v>
      </c>
      <c r="G337" s="217">
        <f t="shared" si="13"/>
        <v>0.1391015537041207</v>
      </c>
    </row>
    <row r="338" spans="1:7" s="212" customFormat="1" ht="15">
      <c r="A338" s="245" t="s">
        <v>1417</v>
      </c>
      <c r="B338" s="222" t="s">
        <v>1278</v>
      </c>
      <c r="C338" s="247">
        <v>60.76</v>
      </c>
      <c r="D338" s="247">
        <v>1827</v>
      </c>
      <c r="E338" s="223"/>
      <c r="F338" s="217">
        <f t="shared" si="12"/>
        <v>0.08823700261399942</v>
      </c>
      <c r="G338" s="217">
        <f t="shared" si="13"/>
        <v>0.10284845755460482</v>
      </c>
    </row>
    <row r="339" spans="1:7" s="212" customFormat="1" ht="15">
      <c r="A339" s="245" t="s">
        <v>1418</v>
      </c>
      <c r="B339" s="222" t="s">
        <v>1279</v>
      </c>
      <c r="C339" s="247">
        <v>71.38</v>
      </c>
      <c r="D339" s="247">
        <v>2163</v>
      </c>
      <c r="E339" s="223"/>
      <c r="F339" s="217">
        <f t="shared" si="12"/>
        <v>0.10365959918675573</v>
      </c>
      <c r="G339" s="217">
        <f t="shared" si="13"/>
        <v>0.12176311641522179</v>
      </c>
    </row>
    <row r="340" spans="1:7" s="212" customFormat="1" ht="15">
      <c r="A340" s="245" t="s">
        <v>1419</v>
      </c>
      <c r="B340" s="222" t="s">
        <v>1280</v>
      </c>
      <c r="C340" s="247">
        <v>185.36</v>
      </c>
      <c r="D340" s="247">
        <v>4937</v>
      </c>
      <c r="E340" s="223"/>
      <c r="F340" s="217">
        <f t="shared" si="12"/>
        <v>0.2691838512924775</v>
      </c>
      <c r="G340" s="217">
        <f t="shared" si="13"/>
        <v>0.27792163927043456</v>
      </c>
    </row>
    <row r="341" spans="1:7" s="212" customFormat="1" ht="15">
      <c r="A341" s="245" t="s">
        <v>1420</v>
      </c>
      <c r="B341" s="222" t="s">
        <v>1281</v>
      </c>
      <c r="C341" s="247">
        <v>241.43</v>
      </c>
      <c r="D341" s="247">
        <v>4522</v>
      </c>
      <c r="E341" s="223"/>
      <c r="F341" s="217">
        <f t="shared" si="12"/>
        <v>0.3506099331977926</v>
      </c>
      <c r="G341" s="217">
        <f t="shared" si="13"/>
        <v>0.2545597838324702</v>
      </c>
    </row>
    <row r="342" spans="1:7" s="212" customFormat="1" ht="15">
      <c r="A342" s="245" t="s">
        <v>1421</v>
      </c>
      <c r="B342" s="234" t="s">
        <v>1328</v>
      </c>
      <c r="C342" s="247">
        <v>1.35</v>
      </c>
      <c r="D342" s="247">
        <v>41</v>
      </c>
      <c r="F342" s="217">
        <f t="shared" si="12"/>
        <v>0.0019604995643334303</v>
      </c>
      <c r="G342" s="217">
        <f t="shared" si="13"/>
        <v>0.0023080387300157624</v>
      </c>
    </row>
    <row r="343" spans="1:7" s="212" customFormat="1" ht="15">
      <c r="A343" s="245" t="s">
        <v>1422</v>
      </c>
      <c r="B343" s="222" t="s">
        <v>143</v>
      </c>
      <c r="C343" s="221">
        <v>688.6</v>
      </c>
      <c r="D343" s="221">
        <v>17764</v>
      </c>
      <c r="E343" s="223"/>
      <c r="F343" s="239">
        <f>SUM(F333:F342)</f>
        <v>1</v>
      </c>
      <c r="G343" s="239">
        <f>SUM(G333:G342)</f>
        <v>0.9999999999999999</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239.4</v>
      </c>
      <c r="D346" s="247">
        <v>5482</v>
      </c>
      <c r="E346" s="237"/>
      <c r="F346" s="217">
        <f>IF($C$353=0,"",IF(C346="[For completion]","",C346/$C$353))</f>
        <v>0.3476619227417949</v>
      </c>
      <c r="G346" s="217">
        <f>IF($D$353=0,"",IF(D346="[For completion]","",D346/$D$353))</f>
        <v>0.3086016662913758</v>
      </c>
    </row>
    <row r="347" spans="1:7" s="212" customFormat="1" ht="15">
      <c r="A347" s="245" t="s">
        <v>1330</v>
      </c>
      <c r="B347" s="232" t="s">
        <v>1323</v>
      </c>
      <c r="C347" s="247">
        <v>449.2</v>
      </c>
      <c r="D347" s="247">
        <v>12282</v>
      </c>
      <c r="E347" s="237"/>
      <c r="F347" s="217">
        <f aca="true" t="shared" si="14" ref="F347:F352">IF($C$353=0,"",IF(C347="[For completion]","",C347/$C$353))</f>
        <v>0.652338077258205</v>
      </c>
      <c r="G347" s="217">
        <f aca="true" t="shared" si="15" ref="G347:G352">IF($D$353=0,"",IF(D347="[For completion]","",D347/$D$353))</f>
        <v>0.6913983337086241</v>
      </c>
    </row>
    <row r="348" spans="1:7" s="212" customFormat="1" ht="15">
      <c r="A348" s="245" t="s">
        <v>1331</v>
      </c>
      <c r="B348" s="236" t="s">
        <v>1324</v>
      </c>
      <c r="C348" s="247">
        <v>0</v>
      </c>
      <c r="D348" s="247">
        <v>0</v>
      </c>
      <c r="E348" s="237"/>
      <c r="F348" s="217">
        <f t="shared" si="14"/>
        <v>0</v>
      </c>
      <c r="G348" s="217">
        <f t="shared" si="15"/>
        <v>0</v>
      </c>
    </row>
    <row r="349" spans="1:7" s="212" customFormat="1" ht="15">
      <c r="A349" s="245" t="s">
        <v>1332</v>
      </c>
      <c r="B349" s="236" t="s">
        <v>1325</v>
      </c>
      <c r="C349" s="247">
        <v>0</v>
      </c>
      <c r="D349" s="247">
        <v>0</v>
      </c>
      <c r="E349" s="237"/>
      <c r="F349" s="217">
        <f t="shared" si="14"/>
        <v>0</v>
      </c>
      <c r="G349" s="217">
        <f t="shared" si="15"/>
        <v>0</v>
      </c>
    </row>
    <row r="350" spans="1:7" s="212" customFormat="1" ht="15">
      <c r="A350" s="245" t="s">
        <v>1333</v>
      </c>
      <c r="B350" s="236" t="s">
        <v>1326</v>
      </c>
      <c r="C350" s="247">
        <v>0</v>
      </c>
      <c r="D350" s="247">
        <v>0</v>
      </c>
      <c r="E350" s="237"/>
      <c r="F350" s="217">
        <f t="shared" si="14"/>
        <v>0</v>
      </c>
      <c r="G350" s="217">
        <f t="shared" si="15"/>
        <v>0</v>
      </c>
    </row>
    <row r="351" spans="1:7" s="212" customFormat="1" ht="15">
      <c r="A351" s="245" t="s">
        <v>1424</v>
      </c>
      <c r="B351" s="236" t="s">
        <v>1327</v>
      </c>
      <c r="C351" s="247">
        <v>0</v>
      </c>
      <c r="D351" s="247">
        <v>0</v>
      </c>
      <c r="E351" s="237"/>
      <c r="F351" s="217">
        <f t="shared" si="14"/>
        <v>0</v>
      </c>
      <c r="G351" s="217">
        <f t="shared" si="15"/>
        <v>0</v>
      </c>
    </row>
    <row r="352" spans="1:7" s="212" customFormat="1" ht="15">
      <c r="A352" s="245" t="s">
        <v>1425</v>
      </c>
      <c r="B352" s="236" t="s">
        <v>1283</v>
      </c>
      <c r="C352" s="247">
        <v>0</v>
      </c>
      <c r="D352" s="247">
        <v>0</v>
      </c>
      <c r="E352" s="237"/>
      <c r="F352" s="217">
        <f t="shared" si="14"/>
        <v>0</v>
      </c>
      <c r="G352" s="217">
        <f t="shared" si="15"/>
        <v>0</v>
      </c>
    </row>
    <row r="353" spans="1:7" s="212" customFormat="1" ht="15">
      <c r="A353" s="245" t="s">
        <v>1426</v>
      </c>
      <c r="B353" s="236" t="s">
        <v>143</v>
      </c>
      <c r="C353" s="234">
        <v>688.6</v>
      </c>
      <c r="D353" s="234">
        <v>17764</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381.81</v>
      </c>
      <c r="D356" s="247">
        <v>9068</v>
      </c>
      <c r="E356" s="237"/>
      <c r="F356" s="217">
        <f>IF($C$360=0,"",IF(C356="[For completion]","",C356/$C$360))</f>
        <v>0.5544728434504792</v>
      </c>
      <c r="G356" s="217">
        <f>IF($D$360=0,"",IF(D356="[For completion]","",D356/$D$360))</f>
        <v>0.510470614726413</v>
      </c>
    </row>
    <row r="357" spans="1:7" s="212" customFormat="1" ht="15">
      <c r="A357" s="245" t="s">
        <v>1429</v>
      </c>
      <c r="B357" s="232" t="s">
        <v>1585</v>
      </c>
      <c r="C357" s="247">
        <v>300.66</v>
      </c>
      <c r="D357" s="247">
        <v>8540</v>
      </c>
      <c r="E357" s="237"/>
      <c r="F357" s="217">
        <f>IF($C$360=0,"",IF(C357="[For completion]","",C357/$C$360))</f>
        <v>0.4366250363055475</v>
      </c>
      <c r="G357" s="217">
        <f>IF($D$360=0,"",IF(D357="[For completion]","",D357/$D$360))</f>
        <v>0.48074757937401486</v>
      </c>
    </row>
    <row r="358" spans="1:7" s="212" customFormat="1" ht="15">
      <c r="A358" s="245" t="s">
        <v>1430</v>
      </c>
      <c r="B358" s="236" t="s">
        <v>1283</v>
      </c>
      <c r="C358" s="247">
        <v>0</v>
      </c>
      <c r="D358" s="247">
        <v>0</v>
      </c>
      <c r="E358" s="237"/>
      <c r="F358" s="217">
        <f>IF($C$360=0,"",IF(C358="[For completion]","",C358/$C$360))</f>
        <v>0</v>
      </c>
      <c r="G358" s="217">
        <f>IF($D$360=0,"",IF(D358="[For completion]","",D358/$D$360))</f>
        <v>0</v>
      </c>
    </row>
    <row r="359" spans="1:7" s="212" customFormat="1" ht="15">
      <c r="A359" s="245" t="s">
        <v>1431</v>
      </c>
      <c r="B359" s="234" t="s">
        <v>1328</v>
      </c>
      <c r="C359" s="247">
        <v>6.13</v>
      </c>
      <c r="D359" s="247">
        <v>156</v>
      </c>
      <c r="E359" s="237"/>
      <c r="F359" s="217">
        <f>IF($C$360=0,"",IF(C359="[For completion]","",C359/$C$360))</f>
        <v>0.008902120243973279</v>
      </c>
      <c r="G359" s="217">
        <f>IF($D$360=0,"",IF(D359="[For completion]","",D359/$D$360))</f>
        <v>0.008781805899572169</v>
      </c>
    </row>
    <row r="360" spans="1:7" s="212" customFormat="1" ht="15">
      <c r="A360" s="245" t="s">
        <v>1432</v>
      </c>
      <c r="B360" s="236" t="s">
        <v>143</v>
      </c>
      <c r="C360" s="234">
        <v>688.6</v>
      </c>
      <c r="D360" s="234">
        <v>17764</v>
      </c>
      <c r="E360" s="237"/>
      <c r="F360" s="239">
        <f>SUM(F356:F359)</f>
        <v>1</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1"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1" t="s">
        <v>854</v>
      </c>
      <c r="D416" s="371" t="s">
        <v>854</v>
      </c>
      <c r="E416" s="170"/>
      <c r="F416" s="203">
        <f aca="true" t="shared" si="16" ref="F416:F439">IF($C$440=0,"",IF(C416="[for completion]","",C416/$C$440))</f>
      </c>
      <c r="G416" s="203">
        <f aca="true" t="shared" si="17" ref="G416:G439">IF($D$440=0,"",IF(D416="[for completion]","",D416/$D$440))</f>
      </c>
    </row>
    <row r="417" spans="1:7" ht="15">
      <c r="A417" s="234" t="s">
        <v>1336</v>
      </c>
      <c r="B417" s="164" t="s">
        <v>603</v>
      </c>
      <c r="C417" s="371" t="s">
        <v>854</v>
      </c>
      <c r="D417" s="371" t="s">
        <v>854</v>
      </c>
      <c r="E417" s="170"/>
      <c r="F417" s="203">
        <f t="shared" si="16"/>
      </c>
      <c r="G417" s="203">
        <f t="shared" si="17"/>
      </c>
    </row>
    <row r="418" spans="1:7" ht="15">
      <c r="A418" s="234" t="s">
        <v>1337</v>
      </c>
      <c r="B418" s="164" t="s">
        <v>603</v>
      </c>
      <c r="C418" s="371" t="s">
        <v>854</v>
      </c>
      <c r="D418" s="371" t="s">
        <v>854</v>
      </c>
      <c r="E418" s="170"/>
      <c r="F418" s="203">
        <f t="shared" si="16"/>
      </c>
      <c r="G418" s="203">
        <f t="shared" si="17"/>
      </c>
    </row>
    <row r="419" spans="1:7" ht="15">
      <c r="A419" s="234" t="s">
        <v>1338</v>
      </c>
      <c r="B419" s="164" t="s">
        <v>603</v>
      </c>
      <c r="C419" s="371" t="s">
        <v>854</v>
      </c>
      <c r="D419" s="371" t="s">
        <v>854</v>
      </c>
      <c r="E419" s="170"/>
      <c r="F419" s="203">
        <f t="shared" si="16"/>
      </c>
      <c r="G419" s="203">
        <f t="shared" si="17"/>
      </c>
    </row>
    <row r="420" spans="1:7" ht="15">
      <c r="A420" s="234" t="s">
        <v>1339</v>
      </c>
      <c r="B420" s="164" t="s">
        <v>603</v>
      </c>
      <c r="C420" s="371" t="s">
        <v>854</v>
      </c>
      <c r="D420" s="371" t="s">
        <v>854</v>
      </c>
      <c r="E420" s="170"/>
      <c r="F420" s="203">
        <f t="shared" si="16"/>
      </c>
      <c r="G420" s="203">
        <f t="shared" si="17"/>
      </c>
    </row>
    <row r="421" spans="1:7" ht="15">
      <c r="A421" s="234" t="s">
        <v>1340</v>
      </c>
      <c r="B421" s="164" t="s">
        <v>603</v>
      </c>
      <c r="C421" s="371" t="s">
        <v>854</v>
      </c>
      <c r="D421" s="371" t="s">
        <v>854</v>
      </c>
      <c r="E421" s="170"/>
      <c r="F421" s="203">
        <f t="shared" si="16"/>
      </c>
      <c r="G421" s="203">
        <f t="shared" si="17"/>
      </c>
    </row>
    <row r="422" spans="1:7" ht="15">
      <c r="A422" s="234" t="s">
        <v>1341</v>
      </c>
      <c r="B422" s="164" t="s">
        <v>603</v>
      </c>
      <c r="C422" s="371" t="s">
        <v>854</v>
      </c>
      <c r="D422" s="371" t="s">
        <v>854</v>
      </c>
      <c r="E422" s="170"/>
      <c r="F422" s="203">
        <f t="shared" si="16"/>
      </c>
      <c r="G422" s="203">
        <f t="shared" si="17"/>
      </c>
    </row>
    <row r="423" spans="1:7" ht="15">
      <c r="A423" s="234" t="s">
        <v>1342</v>
      </c>
      <c r="B423" s="164" t="s">
        <v>603</v>
      </c>
      <c r="C423" s="371" t="s">
        <v>854</v>
      </c>
      <c r="D423" s="371" t="s">
        <v>854</v>
      </c>
      <c r="E423" s="170"/>
      <c r="F423" s="203">
        <f t="shared" si="16"/>
      </c>
      <c r="G423" s="203">
        <f t="shared" si="17"/>
      </c>
    </row>
    <row r="424" spans="1:7" ht="15">
      <c r="A424" s="234" t="s">
        <v>1343</v>
      </c>
      <c r="B424" s="216" t="s">
        <v>603</v>
      </c>
      <c r="C424" s="371" t="s">
        <v>854</v>
      </c>
      <c r="D424" s="371" t="s">
        <v>854</v>
      </c>
      <c r="E424" s="170"/>
      <c r="F424" s="203">
        <f t="shared" si="16"/>
      </c>
      <c r="G424" s="203">
        <f t="shared" si="17"/>
      </c>
    </row>
    <row r="425" spans="1:7" ht="15">
      <c r="A425" s="234" t="s">
        <v>1479</v>
      </c>
      <c r="B425" s="164" t="s">
        <v>603</v>
      </c>
      <c r="C425" s="371" t="s">
        <v>854</v>
      </c>
      <c r="D425" s="371" t="s">
        <v>854</v>
      </c>
      <c r="E425" s="164"/>
      <c r="F425" s="203">
        <f t="shared" si="16"/>
      </c>
      <c r="G425" s="203">
        <f t="shared" si="17"/>
      </c>
    </row>
    <row r="426" spans="1:7" ht="15">
      <c r="A426" s="234" t="s">
        <v>1480</v>
      </c>
      <c r="B426" s="164" t="s">
        <v>603</v>
      </c>
      <c r="C426" s="371" t="s">
        <v>854</v>
      </c>
      <c r="D426" s="371" t="s">
        <v>854</v>
      </c>
      <c r="E426" s="164"/>
      <c r="F426" s="203">
        <f t="shared" si="16"/>
      </c>
      <c r="G426" s="203">
        <f t="shared" si="17"/>
      </c>
    </row>
    <row r="427" spans="1:7" ht="15">
      <c r="A427" s="234" t="s">
        <v>1481</v>
      </c>
      <c r="B427" s="164" t="s">
        <v>603</v>
      </c>
      <c r="C427" s="371" t="s">
        <v>854</v>
      </c>
      <c r="D427" s="371" t="s">
        <v>854</v>
      </c>
      <c r="E427" s="164"/>
      <c r="F427" s="203">
        <f t="shared" si="16"/>
      </c>
      <c r="G427" s="203">
        <f t="shared" si="17"/>
      </c>
    </row>
    <row r="428" spans="1:7" ht="15">
      <c r="A428" s="234" t="s">
        <v>1482</v>
      </c>
      <c r="B428" s="164" t="s">
        <v>603</v>
      </c>
      <c r="C428" s="371" t="s">
        <v>854</v>
      </c>
      <c r="D428" s="371" t="s">
        <v>854</v>
      </c>
      <c r="E428" s="164"/>
      <c r="F428" s="203">
        <f t="shared" si="16"/>
      </c>
      <c r="G428" s="203">
        <f t="shared" si="17"/>
      </c>
    </row>
    <row r="429" spans="1:7" ht="15">
      <c r="A429" s="234" t="s">
        <v>1483</v>
      </c>
      <c r="B429" s="164" t="s">
        <v>603</v>
      </c>
      <c r="C429" s="371" t="s">
        <v>854</v>
      </c>
      <c r="D429" s="371" t="s">
        <v>854</v>
      </c>
      <c r="E429" s="164"/>
      <c r="F429" s="203">
        <f t="shared" si="16"/>
      </c>
      <c r="G429" s="203">
        <f t="shared" si="17"/>
      </c>
    </row>
    <row r="430" spans="1:7" ht="15">
      <c r="A430" s="234" t="s">
        <v>1484</v>
      </c>
      <c r="B430" s="164" t="s">
        <v>603</v>
      </c>
      <c r="C430" s="371" t="s">
        <v>854</v>
      </c>
      <c r="D430" s="371" t="s">
        <v>854</v>
      </c>
      <c r="E430" s="164"/>
      <c r="F430" s="203">
        <f t="shared" si="16"/>
      </c>
      <c r="G430" s="203">
        <f t="shared" si="17"/>
      </c>
    </row>
    <row r="431" spans="1:7" ht="15">
      <c r="A431" s="234" t="s">
        <v>1485</v>
      </c>
      <c r="B431" s="164" t="s">
        <v>603</v>
      </c>
      <c r="C431" s="371" t="s">
        <v>854</v>
      </c>
      <c r="D431" s="371" t="s">
        <v>854</v>
      </c>
      <c r="F431" s="203">
        <f t="shared" si="16"/>
      </c>
      <c r="G431" s="203">
        <f t="shared" si="17"/>
      </c>
    </row>
    <row r="432" spans="1:7" ht="15">
      <c r="A432" s="234" t="s">
        <v>1486</v>
      </c>
      <c r="B432" s="164" t="s">
        <v>603</v>
      </c>
      <c r="C432" s="371" t="s">
        <v>854</v>
      </c>
      <c r="D432" s="371" t="s">
        <v>854</v>
      </c>
      <c r="E432" s="159"/>
      <c r="F432" s="203">
        <f t="shared" si="16"/>
      </c>
      <c r="G432" s="203">
        <f t="shared" si="17"/>
      </c>
    </row>
    <row r="433" spans="1:7" ht="15">
      <c r="A433" s="234" t="s">
        <v>1487</v>
      </c>
      <c r="B433" s="164" t="s">
        <v>603</v>
      </c>
      <c r="C433" s="371" t="s">
        <v>854</v>
      </c>
      <c r="D433" s="371" t="s">
        <v>854</v>
      </c>
      <c r="E433" s="159"/>
      <c r="F433" s="203">
        <f t="shared" si="16"/>
      </c>
      <c r="G433" s="203">
        <f t="shared" si="17"/>
      </c>
    </row>
    <row r="434" spans="1:7" ht="15">
      <c r="A434" s="234" t="s">
        <v>1488</v>
      </c>
      <c r="B434" s="164" t="s">
        <v>603</v>
      </c>
      <c r="C434" s="371" t="s">
        <v>854</v>
      </c>
      <c r="D434" s="371" t="s">
        <v>854</v>
      </c>
      <c r="E434" s="159"/>
      <c r="F434" s="203">
        <f t="shared" si="16"/>
      </c>
      <c r="G434" s="203">
        <f t="shared" si="17"/>
      </c>
    </row>
    <row r="435" spans="1:7" ht="15">
      <c r="A435" s="234" t="s">
        <v>1489</v>
      </c>
      <c r="B435" s="164" t="s">
        <v>603</v>
      </c>
      <c r="C435" s="371" t="s">
        <v>854</v>
      </c>
      <c r="D435" s="371" t="s">
        <v>854</v>
      </c>
      <c r="E435" s="159"/>
      <c r="F435" s="203">
        <f t="shared" si="16"/>
      </c>
      <c r="G435" s="203">
        <f t="shared" si="17"/>
      </c>
    </row>
    <row r="436" spans="1:7" ht="15">
      <c r="A436" s="234" t="s">
        <v>1490</v>
      </c>
      <c r="B436" s="164" t="s">
        <v>603</v>
      </c>
      <c r="C436" s="371" t="s">
        <v>854</v>
      </c>
      <c r="D436" s="371" t="s">
        <v>854</v>
      </c>
      <c r="E436" s="159"/>
      <c r="F436" s="203">
        <f t="shared" si="16"/>
      </c>
      <c r="G436" s="203">
        <f t="shared" si="17"/>
      </c>
    </row>
    <row r="437" spans="1:7" ht="15">
      <c r="A437" s="234" t="s">
        <v>1491</v>
      </c>
      <c r="B437" s="164" t="s">
        <v>603</v>
      </c>
      <c r="C437" s="371" t="s">
        <v>854</v>
      </c>
      <c r="D437" s="371" t="s">
        <v>854</v>
      </c>
      <c r="E437" s="159"/>
      <c r="F437" s="203">
        <f t="shared" si="16"/>
      </c>
      <c r="G437" s="203">
        <f t="shared" si="17"/>
      </c>
    </row>
    <row r="438" spans="1:7" ht="15">
      <c r="A438" s="234" t="s">
        <v>1492</v>
      </c>
      <c r="B438" s="164" t="s">
        <v>603</v>
      </c>
      <c r="C438" s="371" t="s">
        <v>854</v>
      </c>
      <c r="D438" s="371" t="s">
        <v>854</v>
      </c>
      <c r="E438" s="159"/>
      <c r="F438" s="203">
        <f t="shared" si="16"/>
      </c>
      <c r="G438" s="203">
        <f t="shared" si="17"/>
      </c>
    </row>
    <row r="439" spans="1:7" ht="15">
      <c r="A439" s="234" t="s">
        <v>1493</v>
      </c>
      <c r="B439" s="164" t="s">
        <v>603</v>
      </c>
      <c r="C439" s="371" t="s">
        <v>854</v>
      </c>
      <c r="D439" s="371" t="s">
        <v>854</v>
      </c>
      <c r="E439" s="159"/>
      <c r="F439" s="203">
        <f t="shared" si="16"/>
      </c>
      <c r="G439" s="203">
        <f t="shared" si="17"/>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1" t="s">
        <v>854</v>
      </c>
      <c r="G442" s="143"/>
    </row>
    <row r="443" spans="1:7" ht="15">
      <c r="A443" s="234"/>
      <c r="G443" s="143"/>
    </row>
    <row r="444" spans="1:7" ht="15">
      <c r="A444" s="234"/>
      <c r="B444" s="164" t="s">
        <v>715</v>
      </c>
      <c r="G444" s="143"/>
    </row>
    <row r="445" spans="1:7" ht="15">
      <c r="A445" s="234" t="s">
        <v>1345</v>
      </c>
      <c r="B445" s="143" t="s">
        <v>717</v>
      </c>
      <c r="C445" s="371" t="s">
        <v>854</v>
      </c>
      <c r="D445" s="371" t="s">
        <v>854</v>
      </c>
      <c r="F445" s="203">
        <f>IF($C$453=0,"",IF(C445="[for completion]","",C445/$C$453))</f>
      </c>
      <c r="G445" s="203">
        <f>IF($D$453=0,"",IF(D445="[for completion]","",D445/$D$453))</f>
      </c>
    </row>
    <row r="446" spans="1:7" ht="15">
      <c r="A446" s="234" t="s">
        <v>1346</v>
      </c>
      <c r="B446" s="143" t="s">
        <v>719</v>
      </c>
      <c r="C446" s="371" t="s">
        <v>854</v>
      </c>
      <c r="D446" s="371" t="s">
        <v>854</v>
      </c>
      <c r="F446" s="203">
        <f aca="true" t="shared" si="18" ref="F446:F459">IF($C$453=0,"",IF(C446="[for completion]","",C446/$C$453))</f>
      </c>
      <c r="G446" s="203">
        <f aca="true" t="shared" si="19" ref="G446:G459">IF($D$453=0,"",IF(D446="[for completion]","",D446/$D$453))</f>
      </c>
    </row>
    <row r="447" spans="1:7" ht="15">
      <c r="A447" s="234" t="s">
        <v>1347</v>
      </c>
      <c r="B447" s="143" t="s">
        <v>721</v>
      </c>
      <c r="C447" s="371" t="s">
        <v>854</v>
      </c>
      <c r="D447" s="371" t="s">
        <v>854</v>
      </c>
      <c r="F447" s="203">
        <f t="shared" si="18"/>
      </c>
      <c r="G447" s="203">
        <f t="shared" si="19"/>
      </c>
    </row>
    <row r="448" spans="1:7" ht="15">
      <c r="A448" s="234" t="s">
        <v>1348</v>
      </c>
      <c r="B448" s="143" t="s">
        <v>723</v>
      </c>
      <c r="C448" s="371" t="s">
        <v>854</v>
      </c>
      <c r="D448" s="371" t="s">
        <v>854</v>
      </c>
      <c r="F448" s="203">
        <f t="shared" si="18"/>
      </c>
      <c r="G448" s="203">
        <f t="shared" si="19"/>
      </c>
    </row>
    <row r="449" spans="1:7" ht="15">
      <c r="A449" s="234" t="s">
        <v>1349</v>
      </c>
      <c r="B449" s="143" t="s">
        <v>725</v>
      </c>
      <c r="C449" s="371" t="s">
        <v>854</v>
      </c>
      <c r="D449" s="371" t="s">
        <v>854</v>
      </c>
      <c r="F449" s="203">
        <f t="shared" si="18"/>
      </c>
      <c r="G449" s="203">
        <f t="shared" si="19"/>
      </c>
    </row>
    <row r="450" spans="1:7" ht="15">
      <c r="A450" s="234" t="s">
        <v>1350</v>
      </c>
      <c r="B450" s="143" t="s">
        <v>727</v>
      </c>
      <c r="C450" s="371" t="s">
        <v>854</v>
      </c>
      <c r="D450" s="371" t="s">
        <v>854</v>
      </c>
      <c r="F450" s="203">
        <f t="shared" si="18"/>
      </c>
      <c r="G450" s="203">
        <f t="shared" si="19"/>
      </c>
    </row>
    <row r="451" spans="1:7" ht="15">
      <c r="A451" s="234" t="s">
        <v>1351</v>
      </c>
      <c r="B451" s="143" t="s">
        <v>729</v>
      </c>
      <c r="C451" s="371" t="s">
        <v>854</v>
      </c>
      <c r="D451" s="371" t="s">
        <v>854</v>
      </c>
      <c r="F451" s="203">
        <f t="shared" si="18"/>
      </c>
      <c r="G451" s="203">
        <f t="shared" si="19"/>
      </c>
    </row>
    <row r="452" spans="1:7" ht="15">
      <c r="A452" s="234" t="s">
        <v>1352</v>
      </c>
      <c r="B452" s="143" t="s">
        <v>731</v>
      </c>
      <c r="C452" s="371" t="s">
        <v>854</v>
      </c>
      <c r="D452" s="371" t="s">
        <v>854</v>
      </c>
      <c r="F452" s="203">
        <f t="shared" si="18"/>
      </c>
      <c r="G452" s="203">
        <f t="shared" si="19"/>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8"/>
      </c>
      <c r="G454" s="203">
        <f t="shared" si="19"/>
      </c>
    </row>
    <row r="455" spans="1:7" ht="15" outlineLevel="1">
      <c r="A455" s="234" t="s">
        <v>1355</v>
      </c>
      <c r="B455" s="160" t="s">
        <v>736</v>
      </c>
      <c r="C455" s="204"/>
      <c r="D455" s="207"/>
      <c r="F455" s="203">
        <f t="shared" si="18"/>
      </c>
      <c r="G455" s="203">
        <f t="shared" si="19"/>
      </c>
    </row>
    <row r="456" spans="1:7" ht="15" outlineLevel="1">
      <c r="A456" s="234" t="s">
        <v>1356</v>
      </c>
      <c r="B456" s="160" t="s">
        <v>738</v>
      </c>
      <c r="C456" s="204"/>
      <c r="D456" s="207"/>
      <c r="F456" s="203">
        <f t="shared" si="18"/>
      </c>
      <c r="G456" s="203">
        <f t="shared" si="19"/>
      </c>
    </row>
    <row r="457" spans="1:7" ht="15" outlineLevel="1">
      <c r="A457" s="234" t="s">
        <v>1357</v>
      </c>
      <c r="B457" s="160" t="s">
        <v>740</v>
      </c>
      <c r="C457" s="204"/>
      <c r="D457" s="207"/>
      <c r="F457" s="203">
        <f t="shared" si="18"/>
      </c>
      <c r="G457" s="203">
        <f t="shared" si="19"/>
      </c>
    </row>
    <row r="458" spans="1:7" ht="15" outlineLevel="1">
      <c r="A458" s="234" t="s">
        <v>1358</v>
      </c>
      <c r="B458" s="160" t="s">
        <v>742</v>
      </c>
      <c r="C458" s="204"/>
      <c r="D458" s="207"/>
      <c r="F458" s="203">
        <f t="shared" si="18"/>
      </c>
      <c r="G458" s="203">
        <f t="shared" si="19"/>
      </c>
    </row>
    <row r="459" spans="1:7" ht="15" outlineLevel="1">
      <c r="A459" s="234" t="s">
        <v>1359</v>
      </c>
      <c r="B459" s="160" t="s">
        <v>744</v>
      </c>
      <c r="C459" s="204"/>
      <c r="D459" s="207"/>
      <c r="F459" s="203">
        <f t="shared" si="18"/>
      </c>
      <c r="G459" s="203">
        <f t="shared" si="19"/>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1" t="s">
        <v>854</v>
      </c>
      <c r="G464" s="143"/>
    </row>
    <row r="465" spans="1:7" ht="15">
      <c r="A465" s="234"/>
      <c r="G465" s="143"/>
    </row>
    <row r="466" spans="1:7" ht="15">
      <c r="A466" s="234"/>
      <c r="B466" s="164" t="s">
        <v>715</v>
      </c>
      <c r="G466" s="143"/>
    </row>
    <row r="467" spans="1:7" ht="15">
      <c r="A467" s="234" t="s">
        <v>1364</v>
      </c>
      <c r="B467" s="143" t="s">
        <v>717</v>
      </c>
      <c r="C467" s="371" t="s">
        <v>854</v>
      </c>
      <c r="D467" s="371" t="s">
        <v>854</v>
      </c>
      <c r="F467" s="203">
        <f>IF($C$475=0,"",IF(C467="[Mark as ND1 if not relevant]","",C467/$C$475))</f>
      </c>
      <c r="G467" s="203">
        <f>IF($D$475=0,"",IF(D467="[Mark as ND1 if not relevant]","",D467/$D$475))</f>
      </c>
    </row>
    <row r="468" spans="1:7" ht="15">
      <c r="A468" s="234" t="s">
        <v>1365</v>
      </c>
      <c r="B468" s="143" t="s">
        <v>719</v>
      </c>
      <c r="C468" s="371" t="s">
        <v>854</v>
      </c>
      <c r="D468" s="371" t="s">
        <v>854</v>
      </c>
      <c r="F468" s="203">
        <f aca="true" t="shared" si="20" ref="F468:F474">IF($C$475=0,"",IF(C468="[Mark as ND1 if not relevant]","",C468/$C$475))</f>
      </c>
      <c r="G468" s="203">
        <f aca="true" t="shared" si="21" ref="G468:G474">IF($D$475=0,"",IF(D468="[Mark as ND1 if not relevant]","",D468/$D$475))</f>
      </c>
    </row>
    <row r="469" spans="1:7" ht="15">
      <c r="A469" s="234" t="s">
        <v>1366</v>
      </c>
      <c r="B469" s="143" t="s">
        <v>721</v>
      </c>
      <c r="C469" s="371" t="s">
        <v>854</v>
      </c>
      <c r="D469" s="371" t="s">
        <v>854</v>
      </c>
      <c r="F469" s="203">
        <f t="shared" si="20"/>
      </c>
      <c r="G469" s="203">
        <f t="shared" si="21"/>
      </c>
    </row>
    <row r="470" spans="1:7" ht="15">
      <c r="A470" s="234" t="s">
        <v>1367</v>
      </c>
      <c r="B470" s="143" t="s">
        <v>723</v>
      </c>
      <c r="C470" s="371" t="s">
        <v>854</v>
      </c>
      <c r="D470" s="371" t="s">
        <v>854</v>
      </c>
      <c r="F470" s="203">
        <f t="shared" si="20"/>
      </c>
      <c r="G470" s="203">
        <f t="shared" si="21"/>
      </c>
    </row>
    <row r="471" spans="1:7" ht="15">
      <c r="A471" s="234" t="s">
        <v>1368</v>
      </c>
      <c r="B471" s="143" t="s">
        <v>725</v>
      </c>
      <c r="C471" s="371" t="s">
        <v>854</v>
      </c>
      <c r="D471" s="371" t="s">
        <v>854</v>
      </c>
      <c r="F471" s="203">
        <f t="shared" si="20"/>
      </c>
      <c r="G471" s="203">
        <f t="shared" si="21"/>
      </c>
    </row>
    <row r="472" spans="1:7" ht="15">
      <c r="A472" s="234" t="s">
        <v>1369</v>
      </c>
      <c r="B472" s="143" t="s">
        <v>727</v>
      </c>
      <c r="C472" s="371" t="s">
        <v>854</v>
      </c>
      <c r="D472" s="371" t="s">
        <v>854</v>
      </c>
      <c r="F472" s="203">
        <f t="shared" si="20"/>
      </c>
      <c r="G472" s="203">
        <f t="shared" si="21"/>
      </c>
    </row>
    <row r="473" spans="1:7" ht="15">
      <c r="A473" s="234" t="s">
        <v>1370</v>
      </c>
      <c r="B473" s="143" t="s">
        <v>729</v>
      </c>
      <c r="C473" s="371" t="s">
        <v>854</v>
      </c>
      <c r="D473" s="371" t="s">
        <v>854</v>
      </c>
      <c r="F473" s="203">
        <f t="shared" si="20"/>
      </c>
      <c r="G473" s="203">
        <f t="shared" si="21"/>
      </c>
    </row>
    <row r="474" spans="1:7" ht="15">
      <c r="A474" s="234" t="s">
        <v>1371</v>
      </c>
      <c r="B474" s="143" t="s">
        <v>731</v>
      </c>
      <c r="C474" s="371" t="s">
        <v>854</v>
      </c>
      <c r="D474" s="371" t="s">
        <v>854</v>
      </c>
      <c r="F474" s="203">
        <f t="shared" si="20"/>
      </c>
      <c r="G474" s="203">
        <f t="shared" si="21"/>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2" ref="F476:F481">IF($C$475=0,"",IF(C476="[for completion]","",C476/$C$475))</f>
      </c>
      <c r="G476" s="203">
        <f aca="true" t="shared" si="23" ref="G476:G481">IF($D$475=0,"",IF(D476="[for completion]","",D476/$D$475))</f>
      </c>
    </row>
    <row r="477" spans="1:7" ht="15" outlineLevel="1">
      <c r="A477" s="234" t="s">
        <v>1374</v>
      </c>
      <c r="B477" s="160" t="s">
        <v>736</v>
      </c>
      <c r="C477" s="204"/>
      <c r="D477" s="207"/>
      <c r="F477" s="203">
        <f t="shared" si="22"/>
      </c>
      <c r="G477" s="203">
        <f t="shared" si="23"/>
      </c>
    </row>
    <row r="478" spans="1:7" ht="15" outlineLevel="1">
      <c r="A478" s="234" t="s">
        <v>1375</v>
      </c>
      <c r="B478" s="160" t="s">
        <v>738</v>
      </c>
      <c r="C478" s="204"/>
      <c r="D478" s="207"/>
      <c r="F478" s="203">
        <f t="shared" si="22"/>
      </c>
      <c r="G478" s="203">
        <f t="shared" si="23"/>
      </c>
    </row>
    <row r="479" spans="1:7" ht="15" outlineLevel="1">
      <c r="A479" s="234" t="s">
        <v>1376</v>
      </c>
      <c r="B479" s="160" t="s">
        <v>740</v>
      </c>
      <c r="C479" s="204"/>
      <c r="D479" s="207"/>
      <c r="F479" s="203">
        <f t="shared" si="22"/>
      </c>
      <c r="G479" s="203">
        <f t="shared" si="23"/>
      </c>
    </row>
    <row r="480" spans="1:7" ht="15" outlineLevel="1">
      <c r="A480" s="234" t="s">
        <v>1377</v>
      </c>
      <c r="B480" s="160" t="s">
        <v>742</v>
      </c>
      <c r="C480" s="204"/>
      <c r="D480" s="207"/>
      <c r="F480" s="203">
        <f t="shared" si="22"/>
      </c>
      <c r="G480" s="203">
        <f t="shared" si="23"/>
      </c>
    </row>
    <row r="481" spans="1:7" ht="15" outlineLevel="1">
      <c r="A481" s="234" t="s">
        <v>1378</v>
      </c>
      <c r="B481" s="160" t="s">
        <v>744</v>
      </c>
      <c r="C481" s="204"/>
      <c r="D481" s="207"/>
      <c r="F481" s="203">
        <f t="shared" si="22"/>
      </c>
      <c r="G481" s="203">
        <f t="shared" si="23"/>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3" t="s">
        <v>854</v>
      </c>
      <c r="G486" s="143"/>
    </row>
    <row r="487" spans="1:7" ht="15">
      <c r="A487" s="234" t="s">
        <v>1498</v>
      </c>
      <c r="B487" s="164" t="s">
        <v>803</v>
      </c>
      <c r="C487" s="373" t="s">
        <v>854</v>
      </c>
      <c r="G487" s="143"/>
    </row>
    <row r="488" spans="1:7" ht="15">
      <c r="A488" s="234" t="s">
        <v>1499</v>
      </c>
      <c r="B488" s="164" t="s">
        <v>804</v>
      </c>
      <c r="C488" s="373" t="s">
        <v>854</v>
      </c>
      <c r="G488" s="143"/>
    </row>
    <row r="489" spans="1:7" ht="15">
      <c r="A489" s="234" t="s">
        <v>1500</v>
      </c>
      <c r="B489" s="164" t="s">
        <v>805</v>
      </c>
      <c r="C489" s="373" t="s">
        <v>854</v>
      </c>
      <c r="G489" s="143"/>
    </row>
    <row r="490" spans="1:7" ht="15">
      <c r="A490" s="234" t="s">
        <v>1501</v>
      </c>
      <c r="B490" s="164" t="s">
        <v>806</v>
      </c>
      <c r="C490" s="373" t="s">
        <v>854</v>
      </c>
      <c r="G490" s="143"/>
    </row>
    <row r="491" spans="1:7" ht="15">
      <c r="A491" s="234" t="s">
        <v>1502</v>
      </c>
      <c r="B491" s="164" t="s">
        <v>807</v>
      </c>
      <c r="C491" s="373" t="s">
        <v>854</v>
      </c>
      <c r="G491" s="143"/>
    </row>
    <row r="492" spans="1:7" ht="15">
      <c r="A492" s="234" t="s">
        <v>1503</v>
      </c>
      <c r="B492" s="164" t="s">
        <v>808</v>
      </c>
      <c r="C492" s="373" t="s">
        <v>854</v>
      </c>
      <c r="G492" s="143"/>
    </row>
    <row r="493" spans="1:7" s="229" customFormat="1" ht="15">
      <c r="A493" s="245" t="s">
        <v>1504</v>
      </c>
      <c r="B493" s="216" t="s">
        <v>1568</v>
      </c>
      <c r="C493" s="373" t="s">
        <v>854</v>
      </c>
      <c r="D493" s="230"/>
      <c r="E493" s="230"/>
      <c r="F493" s="230"/>
      <c r="G493" s="230"/>
    </row>
    <row r="494" spans="1:7" s="229" customFormat="1" ht="15">
      <c r="A494" s="245" t="s">
        <v>1505</v>
      </c>
      <c r="B494" s="216" t="s">
        <v>1569</v>
      </c>
      <c r="C494" s="373" t="s">
        <v>854</v>
      </c>
      <c r="D494" s="230"/>
      <c r="E494" s="230"/>
      <c r="F494" s="230"/>
      <c r="G494" s="230"/>
    </row>
    <row r="495" spans="1:7" s="229" customFormat="1" ht="15">
      <c r="A495" s="245" t="s">
        <v>1506</v>
      </c>
      <c r="B495" s="216" t="s">
        <v>1570</v>
      </c>
      <c r="C495" s="373" t="s">
        <v>854</v>
      </c>
      <c r="D495" s="230"/>
      <c r="E495" s="230"/>
      <c r="F495" s="230"/>
      <c r="G495" s="230"/>
    </row>
    <row r="496" spans="1:7" ht="15">
      <c r="A496" s="245" t="s">
        <v>1571</v>
      </c>
      <c r="B496" s="216" t="s">
        <v>809</v>
      </c>
      <c r="C496" s="373" t="s">
        <v>854</v>
      </c>
      <c r="G496" s="143"/>
    </row>
    <row r="497" spans="1:7" ht="15">
      <c r="A497" s="245" t="s">
        <v>1572</v>
      </c>
      <c r="B497" s="216" t="s">
        <v>810</v>
      </c>
      <c r="C497" s="373" t="s">
        <v>854</v>
      </c>
      <c r="G497" s="143"/>
    </row>
    <row r="498" spans="1:7" ht="15">
      <c r="A498" s="245" t="s">
        <v>1573</v>
      </c>
      <c r="B498" s="216" t="s">
        <v>141</v>
      </c>
      <c r="C498" s="373"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3" t="s">
        <v>854</v>
      </c>
      <c r="D514" s="373" t="s">
        <v>854</v>
      </c>
      <c r="E514" s="223"/>
      <c r="F514" s="225">
        <f>IF($C$532=0,"",IF(C514="[for completion]","",IF(C514="","",C514/$C$532)))</f>
      </c>
      <c r="G514" s="225">
        <f>IF($D$532=0,"",IF(D514="[for completion]","",IF(D514="","",D514/$D$532)))</f>
      </c>
    </row>
    <row r="515" spans="1:7" s="212" customFormat="1" ht="15">
      <c r="A515" s="245" t="s">
        <v>1383</v>
      </c>
      <c r="B515" s="222" t="s">
        <v>603</v>
      </c>
      <c r="C515" s="373" t="s">
        <v>854</v>
      </c>
      <c r="D515" s="373" t="s">
        <v>854</v>
      </c>
      <c r="E515" s="223"/>
      <c r="F515" s="225">
        <f aca="true" t="shared" si="24" ref="F515:F531">IF($C$532=0,"",IF(C515="[for completion]","",IF(C515="","",C515/$C$532)))</f>
      </c>
      <c r="G515" s="225">
        <f aca="true" t="shared" si="25" ref="G515:G531">IF($D$532=0,"",IF(D515="[for completion]","",IF(D515="","",D515/$D$532)))</f>
      </c>
    </row>
    <row r="516" spans="1:7" s="212" customFormat="1" ht="15">
      <c r="A516" s="245" t="s">
        <v>1384</v>
      </c>
      <c r="B516" s="222" t="s">
        <v>603</v>
      </c>
      <c r="C516" s="373" t="s">
        <v>854</v>
      </c>
      <c r="D516" s="373" t="s">
        <v>854</v>
      </c>
      <c r="E516" s="223"/>
      <c r="F516" s="225">
        <f t="shared" si="24"/>
      </c>
      <c r="G516" s="225">
        <f t="shared" si="25"/>
      </c>
    </row>
    <row r="517" spans="1:7" s="212" customFormat="1" ht="15">
      <c r="A517" s="245" t="s">
        <v>1385</v>
      </c>
      <c r="B517" s="222" t="s">
        <v>603</v>
      </c>
      <c r="C517" s="373" t="s">
        <v>854</v>
      </c>
      <c r="D517" s="373" t="s">
        <v>854</v>
      </c>
      <c r="E517" s="223"/>
      <c r="F517" s="225">
        <f t="shared" si="24"/>
      </c>
      <c r="G517" s="225">
        <f t="shared" si="25"/>
      </c>
    </row>
    <row r="518" spans="1:7" s="212" customFormat="1" ht="15">
      <c r="A518" s="245" t="s">
        <v>1386</v>
      </c>
      <c r="B518" s="222" t="s">
        <v>603</v>
      </c>
      <c r="C518" s="373" t="s">
        <v>854</v>
      </c>
      <c r="D518" s="373" t="s">
        <v>854</v>
      </c>
      <c r="E518" s="223"/>
      <c r="F518" s="225">
        <f t="shared" si="24"/>
      </c>
      <c r="G518" s="225">
        <f t="shared" si="25"/>
      </c>
    </row>
    <row r="519" spans="1:7" s="212" customFormat="1" ht="15">
      <c r="A519" s="245" t="s">
        <v>1387</v>
      </c>
      <c r="B519" s="222" t="s">
        <v>603</v>
      </c>
      <c r="C519" s="373" t="s">
        <v>854</v>
      </c>
      <c r="D519" s="373" t="s">
        <v>854</v>
      </c>
      <c r="E519" s="223"/>
      <c r="F519" s="225">
        <f t="shared" si="24"/>
      </c>
      <c r="G519" s="225">
        <f t="shared" si="25"/>
      </c>
    </row>
    <row r="520" spans="1:7" s="212" customFormat="1" ht="15">
      <c r="A520" s="245" t="s">
        <v>1388</v>
      </c>
      <c r="B520" s="222" t="s">
        <v>603</v>
      </c>
      <c r="C520" s="373" t="s">
        <v>854</v>
      </c>
      <c r="D520" s="373" t="s">
        <v>854</v>
      </c>
      <c r="E520" s="223"/>
      <c r="F520" s="225">
        <f t="shared" si="24"/>
      </c>
      <c r="G520" s="225">
        <f t="shared" si="25"/>
      </c>
    </row>
    <row r="521" spans="1:7" s="212" customFormat="1" ht="15">
      <c r="A521" s="245" t="s">
        <v>1389</v>
      </c>
      <c r="B521" s="222" t="s">
        <v>603</v>
      </c>
      <c r="C521" s="373" t="s">
        <v>854</v>
      </c>
      <c r="D521" s="373" t="s">
        <v>854</v>
      </c>
      <c r="E521" s="223"/>
      <c r="F521" s="225">
        <f t="shared" si="24"/>
      </c>
      <c r="G521" s="225">
        <f t="shared" si="25"/>
      </c>
    </row>
    <row r="522" spans="1:7" s="212" customFormat="1" ht="15">
      <c r="A522" s="245" t="s">
        <v>1390</v>
      </c>
      <c r="B522" s="222" t="s">
        <v>603</v>
      </c>
      <c r="C522" s="373" t="s">
        <v>854</v>
      </c>
      <c r="D522" s="373" t="s">
        <v>854</v>
      </c>
      <c r="E522" s="223"/>
      <c r="F522" s="225">
        <f t="shared" si="24"/>
      </c>
      <c r="G522" s="225">
        <f t="shared" si="25"/>
      </c>
    </row>
    <row r="523" spans="1:7" s="212" customFormat="1" ht="15">
      <c r="A523" s="245" t="s">
        <v>1391</v>
      </c>
      <c r="B523" s="236" t="s">
        <v>603</v>
      </c>
      <c r="C523" s="373" t="s">
        <v>854</v>
      </c>
      <c r="D523" s="373" t="s">
        <v>854</v>
      </c>
      <c r="E523" s="223"/>
      <c r="F523" s="225">
        <f t="shared" si="24"/>
      </c>
      <c r="G523" s="225">
        <f t="shared" si="25"/>
      </c>
    </row>
    <row r="524" spans="1:7" s="212" customFormat="1" ht="15">
      <c r="A524" s="245" t="s">
        <v>1399</v>
      </c>
      <c r="B524" s="222" t="s">
        <v>603</v>
      </c>
      <c r="C524" s="373" t="s">
        <v>854</v>
      </c>
      <c r="D524" s="373" t="s">
        <v>854</v>
      </c>
      <c r="E524" s="223"/>
      <c r="F524" s="225">
        <f t="shared" si="24"/>
      </c>
      <c r="G524" s="225">
        <f t="shared" si="25"/>
      </c>
    </row>
    <row r="525" spans="1:7" s="212" customFormat="1" ht="15">
      <c r="A525" s="245" t="s">
        <v>1521</v>
      </c>
      <c r="B525" s="222" t="s">
        <v>603</v>
      </c>
      <c r="C525" s="373" t="s">
        <v>854</v>
      </c>
      <c r="D525" s="373" t="s">
        <v>854</v>
      </c>
      <c r="E525" s="223"/>
      <c r="F525" s="225">
        <f t="shared" si="24"/>
      </c>
      <c r="G525" s="225">
        <f t="shared" si="25"/>
      </c>
    </row>
    <row r="526" spans="1:7" s="212" customFormat="1" ht="15">
      <c r="A526" s="245" t="s">
        <v>1522</v>
      </c>
      <c r="B526" s="222" t="s">
        <v>603</v>
      </c>
      <c r="C526" s="373" t="s">
        <v>854</v>
      </c>
      <c r="D526" s="373" t="s">
        <v>854</v>
      </c>
      <c r="E526" s="223"/>
      <c r="F526" s="225">
        <f t="shared" si="24"/>
      </c>
      <c r="G526" s="225">
        <f t="shared" si="25"/>
      </c>
    </row>
    <row r="527" spans="1:7" s="212" customFormat="1" ht="15">
      <c r="A527" s="245" t="s">
        <v>1523</v>
      </c>
      <c r="B527" s="222" t="s">
        <v>603</v>
      </c>
      <c r="C527" s="373" t="s">
        <v>854</v>
      </c>
      <c r="D527" s="373" t="s">
        <v>854</v>
      </c>
      <c r="E527" s="223"/>
      <c r="F527" s="225">
        <f t="shared" si="24"/>
      </c>
      <c r="G527" s="225">
        <f t="shared" si="25"/>
      </c>
    </row>
    <row r="528" spans="1:7" s="212" customFormat="1" ht="15">
      <c r="A528" s="245" t="s">
        <v>1524</v>
      </c>
      <c r="B528" s="222" t="s">
        <v>603</v>
      </c>
      <c r="C528" s="373" t="s">
        <v>854</v>
      </c>
      <c r="D528" s="373" t="s">
        <v>854</v>
      </c>
      <c r="E528" s="223"/>
      <c r="F528" s="225">
        <f t="shared" si="24"/>
      </c>
      <c r="G528" s="225">
        <f t="shared" si="25"/>
      </c>
    </row>
    <row r="529" spans="1:7" s="212" customFormat="1" ht="15">
      <c r="A529" s="245" t="s">
        <v>1525</v>
      </c>
      <c r="B529" s="222" t="s">
        <v>603</v>
      </c>
      <c r="C529" s="373" t="s">
        <v>854</v>
      </c>
      <c r="D529" s="373" t="s">
        <v>854</v>
      </c>
      <c r="E529" s="223"/>
      <c r="F529" s="225">
        <f t="shared" si="24"/>
      </c>
      <c r="G529" s="225">
        <f t="shared" si="25"/>
      </c>
    </row>
    <row r="530" spans="1:7" s="212" customFormat="1" ht="15">
      <c r="A530" s="245" t="s">
        <v>1526</v>
      </c>
      <c r="B530" s="222" t="s">
        <v>603</v>
      </c>
      <c r="C530" s="373" t="s">
        <v>854</v>
      </c>
      <c r="D530" s="373" t="s">
        <v>854</v>
      </c>
      <c r="E530" s="223"/>
      <c r="F530" s="225">
        <f t="shared" si="24"/>
      </c>
      <c r="G530" s="225">
        <f t="shared" si="25"/>
      </c>
    </row>
    <row r="531" spans="1:7" s="212" customFormat="1" ht="15">
      <c r="A531" s="245" t="s">
        <v>1527</v>
      </c>
      <c r="B531" s="222" t="s">
        <v>1328</v>
      </c>
      <c r="C531" s="373" t="s">
        <v>854</v>
      </c>
      <c r="D531" s="373" t="s">
        <v>854</v>
      </c>
      <c r="E531" s="223"/>
      <c r="F531" s="225">
        <f t="shared" si="24"/>
      </c>
      <c r="G531" s="225">
        <f t="shared" si="25"/>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3" t="s">
        <v>854</v>
      </c>
      <c r="D537" s="373" t="s">
        <v>854</v>
      </c>
      <c r="E537" s="237"/>
      <c r="F537" s="225">
        <f>IF($C$555=0,"",IF(C537="[for completion]","",IF(C537="","",C537/$C$555)))</f>
      </c>
      <c r="G537" s="225">
        <f>IF($D$555=0,"",IF(D537="[for completion]","",IF(D537="","",D537/$D$555)))</f>
      </c>
    </row>
    <row r="538" spans="1:7" s="226" customFormat="1" ht="15">
      <c r="A538" s="245" t="s">
        <v>1394</v>
      </c>
      <c r="B538" s="236" t="s">
        <v>603</v>
      </c>
      <c r="C538" s="373" t="s">
        <v>854</v>
      </c>
      <c r="D538" s="373" t="s">
        <v>854</v>
      </c>
      <c r="E538" s="237"/>
      <c r="F538" s="225">
        <f aca="true" t="shared" si="26" ref="F538:F554">IF($C$555=0,"",IF(C538="[for completion]","",IF(C538="","",C538/$C$555)))</f>
      </c>
      <c r="G538" s="225">
        <f aca="true" t="shared" si="27" ref="G538:G554">IF($D$555=0,"",IF(D538="[for completion]","",IF(D538="","",D538/$D$555)))</f>
      </c>
    </row>
    <row r="539" spans="1:7" s="226" customFormat="1" ht="15">
      <c r="A539" s="245" t="s">
        <v>1395</v>
      </c>
      <c r="B539" s="236" t="s">
        <v>603</v>
      </c>
      <c r="C539" s="373" t="s">
        <v>854</v>
      </c>
      <c r="D539" s="373" t="s">
        <v>854</v>
      </c>
      <c r="E539" s="237"/>
      <c r="F539" s="225">
        <f t="shared" si="26"/>
      </c>
      <c r="G539" s="225">
        <f t="shared" si="27"/>
      </c>
    </row>
    <row r="540" spans="1:7" s="226" customFormat="1" ht="15">
      <c r="A540" s="245" t="s">
        <v>1396</v>
      </c>
      <c r="B540" s="236" t="s">
        <v>603</v>
      </c>
      <c r="C540" s="373" t="s">
        <v>854</v>
      </c>
      <c r="D540" s="373" t="s">
        <v>854</v>
      </c>
      <c r="E540" s="237"/>
      <c r="F540" s="225">
        <f t="shared" si="26"/>
      </c>
      <c r="G540" s="225">
        <f t="shared" si="27"/>
      </c>
    </row>
    <row r="541" spans="1:7" s="226" customFormat="1" ht="15">
      <c r="A541" s="245" t="s">
        <v>1397</v>
      </c>
      <c r="B541" s="236" t="s">
        <v>603</v>
      </c>
      <c r="C541" s="373" t="s">
        <v>854</v>
      </c>
      <c r="D541" s="373" t="s">
        <v>854</v>
      </c>
      <c r="E541" s="237"/>
      <c r="F541" s="225">
        <f t="shared" si="26"/>
      </c>
      <c r="G541" s="225">
        <f t="shared" si="27"/>
      </c>
    </row>
    <row r="542" spans="1:7" s="226" customFormat="1" ht="15">
      <c r="A542" s="245" t="s">
        <v>1531</v>
      </c>
      <c r="B542" s="236" t="s">
        <v>603</v>
      </c>
      <c r="C542" s="373" t="s">
        <v>854</v>
      </c>
      <c r="D542" s="373" t="s">
        <v>854</v>
      </c>
      <c r="E542" s="237"/>
      <c r="F542" s="225">
        <f t="shared" si="26"/>
      </c>
      <c r="G542" s="225">
        <f t="shared" si="27"/>
      </c>
    </row>
    <row r="543" spans="1:7" s="226" customFormat="1" ht="15">
      <c r="A543" s="245" t="s">
        <v>1532</v>
      </c>
      <c r="B543" s="246" t="s">
        <v>603</v>
      </c>
      <c r="C543" s="373" t="s">
        <v>854</v>
      </c>
      <c r="D543" s="373" t="s">
        <v>854</v>
      </c>
      <c r="E543" s="237"/>
      <c r="F543" s="225">
        <f t="shared" si="26"/>
      </c>
      <c r="G543" s="225">
        <f t="shared" si="27"/>
      </c>
    </row>
    <row r="544" spans="1:7" s="226" customFormat="1" ht="15">
      <c r="A544" s="245" t="s">
        <v>1533</v>
      </c>
      <c r="B544" s="236" t="s">
        <v>603</v>
      </c>
      <c r="C544" s="373" t="s">
        <v>854</v>
      </c>
      <c r="D544" s="373" t="s">
        <v>854</v>
      </c>
      <c r="E544" s="237"/>
      <c r="F544" s="225">
        <f t="shared" si="26"/>
      </c>
      <c r="G544" s="225">
        <f t="shared" si="27"/>
      </c>
    </row>
    <row r="545" spans="1:7" s="226" customFormat="1" ht="15">
      <c r="A545" s="245" t="s">
        <v>1534</v>
      </c>
      <c r="B545" s="236" t="s">
        <v>603</v>
      </c>
      <c r="C545" s="373" t="s">
        <v>854</v>
      </c>
      <c r="D545" s="373" t="s">
        <v>854</v>
      </c>
      <c r="E545" s="237"/>
      <c r="F545" s="225">
        <f t="shared" si="26"/>
      </c>
      <c r="G545" s="225">
        <f t="shared" si="27"/>
      </c>
    </row>
    <row r="546" spans="1:7" s="226" customFormat="1" ht="15">
      <c r="A546" s="245" t="s">
        <v>1535</v>
      </c>
      <c r="B546" s="236" t="s">
        <v>603</v>
      </c>
      <c r="C546" s="373" t="s">
        <v>854</v>
      </c>
      <c r="D546" s="373" t="s">
        <v>854</v>
      </c>
      <c r="E546" s="237"/>
      <c r="F546" s="225">
        <f t="shared" si="26"/>
      </c>
      <c r="G546" s="225">
        <f t="shared" si="27"/>
      </c>
    </row>
    <row r="547" spans="1:7" s="226" customFormat="1" ht="15">
      <c r="A547" s="245" t="s">
        <v>1536</v>
      </c>
      <c r="B547" s="236" t="s">
        <v>603</v>
      </c>
      <c r="C547" s="373" t="s">
        <v>854</v>
      </c>
      <c r="D547" s="373" t="s">
        <v>854</v>
      </c>
      <c r="E547" s="237"/>
      <c r="F547" s="225">
        <f t="shared" si="26"/>
      </c>
      <c r="G547" s="225">
        <f t="shared" si="27"/>
      </c>
    </row>
    <row r="548" spans="1:7" s="226" customFormat="1" ht="15">
      <c r="A548" s="245" t="s">
        <v>1537</v>
      </c>
      <c r="B548" s="236" t="s">
        <v>603</v>
      </c>
      <c r="C548" s="373" t="s">
        <v>854</v>
      </c>
      <c r="D548" s="373" t="s">
        <v>854</v>
      </c>
      <c r="E548" s="237"/>
      <c r="F548" s="225">
        <f t="shared" si="26"/>
      </c>
      <c r="G548" s="225">
        <f t="shared" si="27"/>
      </c>
    </row>
    <row r="549" spans="1:7" s="226" customFormat="1" ht="15">
      <c r="A549" s="245" t="s">
        <v>1538</v>
      </c>
      <c r="B549" s="236" t="s">
        <v>603</v>
      </c>
      <c r="C549" s="373" t="s">
        <v>854</v>
      </c>
      <c r="D549" s="373" t="s">
        <v>854</v>
      </c>
      <c r="E549" s="237"/>
      <c r="F549" s="225">
        <f t="shared" si="26"/>
      </c>
      <c r="G549" s="225">
        <f t="shared" si="27"/>
      </c>
    </row>
    <row r="550" spans="1:7" s="226" customFormat="1" ht="15">
      <c r="A550" s="245" t="s">
        <v>1539</v>
      </c>
      <c r="B550" s="236" t="s">
        <v>603</v>
      </c>
      <c r="C550" s="373" t="s">
        <v>854</v>
      </c>
      <c r="D550" s="373" t="s">
        <v>854</v>
      </c>
      <c r="E550" s="237"/>
      <c r="F550" s="225">
        <f t="shared" si="26"/>
      </c>
      <c r="G550" s="225">
        <f t="shared" si="27"/>
      </c>
    </row>
    <row r="551" spans="1:7" s="226" customFormat="1" ht="15">
      <c r="A551" s="245" t="s">
        <v>1540</v>
      </c>
      <c r="B551" s="236" t="s">
        <v>603</v>
      </c>
      <c r="C551" s="373" t="s">
        <v>854</v>
      </c>
      <c r="D551" s="373" t="s">
        <v>854</v>
      </c>
      <c r="E551" s="237"/>
      <c r="F551" s="225">
        <f t="shared" si="26"/>
      </c>
      <c r="G551" s="225">
        <f t="shared" si="27"/>
      </c>
    </row>
    <row r="552" spans="1:7" s="226" customFormat="1" ht="15">
      <c r="A552" s="245" t="s">
        <v>1541</v>
      </c>
      <c r="B552" s="236" t="s">
        <v>603</v>
      </c>
      <c r="C552" s="373" t="s">
        <v>854</v>
      </c>
      <c r="D552" s="373" t="s">
        <v>854</v>
      </c>
      <c r="E552" s="237"/>
      <c r="F552" s="225">
        <f t="shared" si="26"/>
      </c>
      <c r="G552" s="225">
        <f t="shared" si="27"/>
      </c>
    </row>
    <row r="553" spans="1:7" s="226" customFormat="1" ht="15">
      <c r="A553" s="245" t="s">
        <v>1542</v>
      </c>
      <c r="B553" s="236" t="s">
        <v>603</v>
      </c>
      <c r="C553" s="373" t="s">
        <v>854</v>
      </c>
      <c r="D553" s="373" t="s">
        <v>854</v>
      </c>
      <c r="E553" s="237"/>
      <c r="F553" s="225">
        <f t="shared" si="26"/>
      </c>
      <c r="G553" s="225">
        <f t="shared" si="27"/>
      </c>
    </row>
    <row r="554" spans="1:7" s="226" customFormat="1" ht="15">
      <c r="A554" s="245" t="s">
        <v>1543</v>
      </c>
      <c r="B554" s="236" t="s">
        <v>1328</v>
      </c>
      <c r="C554" s="373" t="s">
        <v>854</v>
      </c>
      <c r="D554" s="373" t="s">
        <v>854</v>
      </c>
      <c r="E554" s="237"/>
      <c r="F554" s="225">
        <f t="shared" si="26"/>
      </c>
      <c r="G554" s="225">
        <f t="shared" si="27"/>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3" t="s">
        <v>854</v>
      </c>
      <c r="D560" s="373" t="s">
        <v>854</v>
      </c>
      <c r="E560" s="223"/>
      <c r="F560" s="225">
        <f>IF($C$570=0,"",IF(C560="[for completion]","",IF(C560="","",C560/$C$570)))</f>
      </c>
      <c r="G560" s="225">
        <f>IF($D$570=0,"",IF(D560="[for completion]","",IF(D560="","",D560/$D$570)))</f>
      </c>
    </row>
    <row r="561" spans="1:7" s="212" customFormat="1" ht="15">
      <c r="A561" s="245" t="s">
        <v>1549</v>
      </c>
      <c r="B561" s="222" t="s">
        <v>1274</v>
      </c>
      <c r="C561" s="373" t="s">
        <v>854</v>
      </c>
      <c r="D561" s="373" t="s">
        <v>854</v>
      </c>
      <c r="E561" s="223"/>
      <c r="F561" s="225">
        <f aca="true" t="shared" si="28" ref="F561:F569">IF($C$570=0,"",IF(C561="[for completion]","",IF(C561="","",C561/$C$570)))</f>
      </c>
      <c r="G561" s="225">
        <f aca="true" t="shared" si="29" ref="G561:G569">IF($D$570=0,"",IF(D561="[for completion]","",IF(D561="","",D561/$D$570)))</f>
      </c>
    </row>
    <row r="562" spans="1:7" s="212" customFormat="1" ht="15">
      <c r="A562" s="245" t="s">
        <v>1550</v>
      </c>
      <c r="B562" s="222" t="s">
        <v>1275</v>
      </c>
      <c r="C562" s="373" t="s">
        <v>854</v>
      </c>
      <c r="D562" s="373" t="s">
        <v>854</v>
      </c>
      <c r="E562" s="223"/>
      <c r="F562" s="225">
        <f t="shared" si="28"/>
      </c>
      <c r="G562" s="225">
        <f t="shared" si="29"/>
      </c>
    </row>
    <row r="563" spans="1:7" s="212" customFormat="1" ht="15">
      <c r="A563" s="245" t="s">
        <v>1551</v>
      </c>
      <c r="B563" s="222" t="s">
        <v>1276</v>
      </c>
      <c r="C563" s="373" t="s">
        <v>854</v>
      </c>
      <c r="D563" s="373" t="s">
        <v>854</v>
      </c>
      <c r="E563" s="223"/>
      <c r="F563" s="225">
        <f t="shared" si="28"/>
      </c>
      <c r="G563" s="225">
        <f t="shared" si="29"/>
      </c>
    </row>
    <row r="564" spans="1:7" s="212" customFormat="1" ht="15">
      <c r="A564" s="245" t="s">
        <v>1552</v>
      </c>
      <c r="B564" s="222" t="s">
        <v>1277</v>
      </c>
      <c r="C564" s="373" t="s">
        <v>854</v>
      </c>
      <c r="D564" s="373" t="s">
        <v>854</v>
      </c>
      <c r="E564" s="223"/>
      <c r="F564" s="225">
        <f t="shared" si="28"/>
      </c>
      <c r="G564" s="225">
        <f t="shared" si="29"/>
      </c>
    </row>
    <row r="565" spans="1:7" s="212" customFormat="1" ht="15">
      <c r="A565" s="245" t="s">
        <v>1553</v>
      </c>
      <c r="B565" s="222" t="s">
        <v>1278</v>
      </c>
      <c r="C565" s="373" t="s">
        <v>854</v>
      </c>
      <c r="D565" s="373" t="s">
        <v>854</v>
      </c>
      <c r="E565" s="223"/>
      <c r="F565" s="225">
        <f t="shared" si="28"/>
      </c>
      <c r="G565" s="225">
        <f t="shared" si="29"/>
      </c>
    </row>
    <row r="566" spans="1:7" s="212" customFormat="1" ht="15">
      <c r="A566" s="245" t="s">
        <v>1554</v>
      </c>
      <c r="B566" s="222" t="s">
        <v>1279</v>
      </c>
      <c r="C566" s="373" t="s">
        <v>854</v>
      </c>
      <c r="D566" s="373" t="s">
        <v>854</v>
      </c>
      <c r="E566" s="223"/>
      <c r="F566" s="225">
        <f t="shared" si="28"/>
      </c>
      <c r="G566" s="225">
        <f t="shared" si="29"/>
      </c>
    </row>
    <row r="567" spans="1:7" s="212" customFormat="1" ht="15">
      <c r="A567" s="245" t="s">
        <v>1555</v>
      </c>
      <c r="B567" s="222" t="s">
        <v>1280</v>
      </c>
      <c r="C567" s="373" t="s">
        <v>854</v>
      </c>
      <c r="D567" s="373" t="s">
        <v>854</v>
      </c>
      <c r="E567" s="223"/>
      <c r="F567" s="225">
        <f t="shared" si="28"/>
      </c>
      <c r="G567" s="225">
        <f t="shared" si="29"/>
      </c>
    </row>
    <row r="568" spans="1:7" s="212" customFormat="1" ht="15">
      <c r="A568" s="245" t="s">
        <v>1556</v>
      </c>
      <c r="B568" s="222" t="s">
        <v>1281</v>
      </c>
      <c r="C568" s="373" t="s">
        <v>854</v>
      </c>
      <c r="D568" s="373" t="s">
        <v>854</v>
      </c>
      <c r="E568" s="223"/>
      <c r="F568" s="225">
        <f t="shared" si="28"/>
      </c>
      <c r="G568" s="225">
        <f t="shared" si="29"/>
      </c>
    </row>
    <row r="569" spans="1:7" s="212" customFormat="1" ht="15">
      <c r="A569" s="245" t="s">
        <v>1557</v>
      </c>
      <c r="B569" s="234" t="s">
        <v>1328</v>
      </c>
      <c r="C569" s="373" t="s">
        <v>854</v>
      </c>
      <c r="D569" s="373" t="s">
        <v>854</v>
      </c>
      <c r="E569" s="223"/>
      <c r="F569" s="225">
        <f t="shared" si="28"/>
      </c>
      <c r="G569" s="225">
        <f t="shared" si="29"/>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3" t="s">
        <v>854</v>
      </c>
      <c r="D573" s="373" t="s">
        <v>854</v>
      </c>
      <c r="E573" s="237"/>
      <c r="F573" s="225">
        <f>IF($C$577=0,"",IF(C573="[for completion]","",IF(C573="","",C573/$C$577)))</f>
      </c>
      <c r="G573" s="225">
        <f>IF($D$577=0,"",IF(D573="[for completion]","",IF(D573="","",D573/$D$577)))</f>
      </c>
    </row>
    <row r="574" spans="1:7" ht="15">
      <c r="A574" s="245" t="s">
        <v>1561</v>
      </c>
      <c r="B574" s="232" t="s">
        <v>1576</v>
      </c>
      <c r="C574" s="373" t="s">
        <v>854</v>
      </c>
      <c r="D574" s="373" t="s">
        <v>854</v>
      </c>
      <c r="E574" s="237"/>
      <c r="F574" s="225">
        <f>IF($C$577=0,"",IF(C574="[for completion]","",IF(C574="","",C574/$C$577)))</f>
      </c>
      <c r="G574" s="225">
        <f>IF($D$577=0,"",IF(D574="[for completion]","",IF(D574="","",D574/$D$577)))</f>
      </c>
    </row>
    <row r="575" spans="1:7" ht="15">
      <c r="A575" s="245" t="s">
        <v>1562</v>
      </c>
      <c r="B575" s="236" t="s">
        <v>1283</v>
      </c>
      <c r="C575" s="373" t="s">
        <v>854</v>
      </c>
      <c r="D575" s="373" t="s">
        <v>854</v>
      </c>
      <c r="E575" s="237"/>
      <c r="F575" s="225">
        <f>IF($C$577=0,"",IF(C575="[for completion]","",IF(C575="","",C575/$C$577)))</f>
      </c>
      <c r="G575" s="225">
        <f>IF($D$577=0,"",IF(D575="[for completion]","",IF(D575="","",D575/$D$577)))</f>
      </c>
    </row>
    <row r="576" spans="1:7" ht="15">
      <c r="A576" s="245" t="s">
        <v>1563</v>
      </c>
      <c r="B576" s="234" t="s">
        <v>1328</v>
      </c>
      <c r="C576" s="373" t="s">
        <v>854</v>
      </c>
      <c r="D576" s="373"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1801</v>
      </c>
    </row>
    <row r="7" spans="1:3" ht="15">
      <c r="A7" s="1" t="s">
        <v>819</v>
      </c>
      <c r="B7" s="80" t="s">
        <v>820</v>
      </c>
      <c r="C7" s="238" t="s">
        <v>1802</v>
      </c>
    </row>
    <row r="8" spans="1:3" ht="15">
      <c r="A8" s="1" t="s">
        <v>821</v>
      </c>
      <c r="B8" s="80" t="s">
        <v>822</v>
      </c>
      <c r="C8" s="238" t="s">
        <v>1814</v>
      </c>
    </row>
    <row r="9" spans="1:3" ht="15">
      <c r="A9" s="1" t="s">
        <v>823</v>
      </c>
      <c r="B9" s="80" t="s">
        <v>824</v>
      </c>
      <c r="C9" s="238" t="s">
        <v>1803</v>
      </c>
    </row>
    <row r="10" spans="1:3" ht="44.25" customHeight="1">
      <c r="A10" s="1" t="s">
        <v>825</v>
      </c>
      <c r="B10" s="80" t="s">
        <v>1040</v>
      </c>
      <c r="C10" s="238" t="s">
        <v>1804</v>
      </c>
    </row>
    <row r="11" spans="1:3" ht="54.75" customHeight="1">
      <c r="A11" s="1" t="s">
        <v>826</v>
      </c>
      <c r="B11" s="80" t="s">
        <v>827</v>
      </c>
      <c r="C11" s="238" t="s">
        <v>1805</v>
      </c>
    </row>
    <row r="12" spans="1:3" ht="60">
      <c r="A12" s="1" t="s">
        <v>828</v>
      </c>
      <c r="B12" s="80" t="s">
        <v>829</v>
      </c>
      <c r="C12" s="238" t="s">
        <v>1806</v>
      </c>
    </row>
    <row r="13" spans="1:3" ht="15">
      <c r="A13" s="1" t="s">
        <v>830</v>
      </c>
      <c r="B13" s="80" t="s">
        <v>831</v>
      </c>
      <c r="C13" s="238" t="s">
        <v>1807</v>
      </c>
    </row>
    <row r="14" spans="1:3" ht="30">
      <c r="A14" s="1" t="s">
        <v>832</v>
      </c>
      <c r="B14" s="80" t="s">
        <v>833</v>
      </c>
      <c r="C14" s="238" t="s">
        <v>1808</v>
      </c>
    </row>
    <row r="15" spans="1:3" ht="15">
      <c r="A15" s="1" t="s">
        <v>834</v>
      </c>
      <c r="B15" s="80" t="s">
        <v>835</v>
      </c>
      <c r="C15" s="238" t="s">
        <v>1809</v>
      </c>
    </row>
    <row r="16" spans="1:3" ht="30">
      <c r="A16" s="1" t="s">
        <v>836</v>
      </c>
      <c r="B16" s="84" t="s">
        <v>837</v>
      </c>
      <c r="C16" s="238" t="s">
        <v>1810</v>
      </c>
    </row>
    <row r="17" spans="1:3" ht="45">
      <c r="A17" s="1" t="s">
        <v>838</v>
      </c>
      <c r="B17" s="84" t="s">
        <v>839</v>
      </c>
      <c r="C17" s="66" t="s">
        <v>1811</v>
      </c>
    </row>
    <row r="18" spans="1:3" ht="15">
      <c r="A18" s="1" t="s">
        <v>840</v>
      </c>
      <c r="B18" s="84" t="s">
        <v>841</v>
      </c>
      <c r="C18" s="66" t="s">
        <v>1812</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1813</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F48" sqref="F48"/>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9" width="9.140625" style="226" customWidth="1"/>
    <col min="10" max="10" width="23.28125" style="226" customWidth="1"/>
    <col min="11"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1816</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678417144.7678933</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609446.9899999981</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534796175.15369576</v>
      </c>
      <c r="G42" s="261"/>
      <c r="H42" s="256"/>
    </row>
    <row r="43" spans="2:8" ht="15.75">
      <c r="B43" s="254"/>
      <c r="C43" s="283" t="s">
        <v>1654</v>
      </c>
      <c r="D43" s="261"/>
      <c r="E43" s="279"/>
      <c r="F43" s="290"/>
      <c r="G43" s="261"/>
      <c r="H43" s="256"/>
    </row>
    <row r="44" spans="2:8" ht="75">
      <c r="B44" s="254"/>
      <c r="C44" s="292" t="s">
        <v>1655</v>
      </c>
      <c r="D44" s="292"/>
      <c r="E44" s="293">
        <v>2596734.846438356</v>
      </c>
      <c r="F44" s="284"/>
      <c r="G44" s="261"/>
      <c r="H44" s="256"/>
    </row>
    <row r="45" spans="2:8" ht="15.75">
      <c r="B45" s="254"/>
      <c r="C45" s="255"/>
      <c r="D45" s="261"/>
      <c r="E45" s="294"/>
      <c r="F45" s="293">
        <v>532199440.3072574</v>
      </c>
      <c r="G45" s="279"/>
      <c r="H45" s="256"/>
    </row>
    <row r="46" spans="2:8" ht="15.75">
      <c r="B46" s="254"/>
      <c r="C46" s="277" t="s">
        <v>1656</v>
      </c>
      <c r="D46" s="261"/>
      <c r="E46" s="295"/>
      <c r="F46" s="290"/>
      <c r="G46" s="279"/>
      <c r="H46" s="256"/>
    </row>
    <row r="47" spans="2:8" ht="30.75">
      <c r="B47" s="254"/>
      <c r="C47" s="296" t="s">
        <v>1657</v>
      </c>
      <c r="D47" s="296"/>
      <c r="E47" s="295"/>
      <c r="F47" s="293">
        <v>512328767</v>
      </c>
      <c r="G47" s="279"/>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689537474.4890214</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689537474.4890214</v>
      </c>
      <c r="G61" s="261"/>
      <c r="H61" s="256"/>
    </row>
    <row r="62" spans="2:8" ht="15.75">
      <c r="B62" s="254"/>
      <c r="C62" s="277" t="s">
        <v>1656</v>
      </c>
      <c r="D62" s="261"/>
      <c r="E62" s="293"/>
      <c r="F62" s="279"/>
      <c r="G62" s="261"/>
      <c r="H62" s="256"/>
    </row>
    <row r="63" spans="2:8" ht="15.75">
      <c r="B63" s="254"/>
      <c r="C63" s="262" t="s">
        <v>1665</v>
      </c>
      <c r="D63" s="261"/>
      <c r="E63" s="304">
        <v>527151146.1</v>
      </c>
      <c r="F63" s="279"/>
      <c r="G63" s="261"/>
      <c r="H63" s="256"/>
    </row>
    <row r="64" spans="2:8" ht="15.75">
      <c r="B64" s="254"/>
      <c r="C64" s="278"/>
      <c r="D64" s="261"/>
      <c r="E64" s="278"/>
      <c r="F64" s="261"/>
      <c r="G64" s="261"/>
      <c r="H64" s="256"/>
    </row>
    <row r="65" spans="2:8" ht="15.75">
      <c r="B65" s="254"/>
      <c r="C65" s="305" t="s">
        <v>1658</v>
      </c>
      <c r="D65" s="306"/>
      <c r="E65" s="305" t="s">
        <v>1659</v>
      </c>
      <c r="F65" s="392" t="s">
        <v>1666</v>
      </c>
      <c r="G65" s="392"/>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15048280.674329601</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3" t="s">
        <v>1673</v>
      </c>
      <c r="D78" s="393"/>
      <c r="E78" s="393"/>
      <c r="F78" s="393"/>
      <c r="G78" s="393"/>
      <c r="H78" s="256"/>
    </row>
    <row r="79" spans="2:8" ht="15">
      <c r="B79" s="254"/>
      <c r="C79" s="394" t="s">
        <v>1674</v>
      </c>
      <c r="D79" s="394"/>
      <c r="E79" s="394"/>
      <c r="F79" s="394"/>
      <c r="G79" s="394"/>
      <c r="H79" s="256"/>
    </row>
    <row r="80" spans="2:8" ht="15">
      <c r="B80" s="254"/>
      <c r="C80" s="394" t="s">
        <v>1675</v>
      </c>
      <c r="D80" s="394"/>
      <c r="E80" s="394"/>
      <c r="F80" s="394"/>
      <c r="G80" s="394"/>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688603280.2400008</v>
      </c>
      <c r="E86" s="382"/>
      <c r="F86" s="314"/>
      <c r="G86" s="315"/>
      <c r="H86" s="256"/>
    </row>
    <row r="87" spans="2:8" ht="15.75">
      <c r="B87" s="254"/>
      <c r="C87" s="312" t="s">
        <v>1680</v>
      </c>
      <c r="D87" s="313">
        <v>1565887279.95999</v>
      </c>
      <c r="E87" s="382"/>
      <c r="F87" s="314"/>
      <c r="G87" s="316"/>
      <c r="H87" s="256"/>
    </row>
    <row r="88" spans="2:8" ht="15.75">
      <c r="B88" s="254"/>
      <c r="C88" s="312" t="s">
        <v>1681</v>
      </c>
      <c r="D88" s="313">
        <v>33050.31342644592</v>
      </c>
      <c r="E88" s="382"/>
      <c r="F88" s="314"/>
      <c r="G88" s="315"/>
      <c r="H88" s="256"/>
    </row>
    <row r="89" spans="2:8" ht="15.75">
      <c r="B89" s="254"/>
      <c r="C89" s="312" t="s">
        <v>1682</v>
      </c>
      <c r="D89" s="313">
        <v>86760.04812718918</v>
      </c>
      <c r="E89" s="382"/>
      <c r="F89" s="314"/>
      <c r="G89" s="315"/>
      <c r="H89" s="256"/>
    </row>
    <row r="90" spans="2:8" ht="15.75">
      <c r="B90" s="254"/>
      <c r="C90" s="312" t="s">
        <v>1683</v>
      </c>
      <c r="D90" s="313">
        <v>1654425.6</v>
      </c>
      <c r="E90" s="382"/>
      <c r="F90" s="314"/>
      <c r="G90" s="315"/>
      <c r="H90" s="256"/>
    </row>
    <row r="91" spans="2:8" ht="15.75">
      <c r="B91" s="254"/>
      <c r="C91" s="312" t="s">
        <v>1684</v>
      </c>
      <c r="D91" s="313">
        <v>1700000</v>
      </c>
      <c r="E91" s="382"/>
      <c r="F91" s="314"/>
      <c r="G91" s="315"/>
      <c r="H91" s="256"/>
    </row>
    <row r="92" spans="2:8" ht="15.75">
      <c r="B92" s="254"/>
      <c r="C92" s="312" t="s">
        <v>1685</v>
      </c>
      <c r="D92" s="313">
        <v>20835</v>
      </c>
      <c r="E92" s="382"/>
      <c r="F92" s="314"/>
      <c r="G92" s="315"/>
      <c r="H92" s="256"/>
    </row>
    <row r="93" spans="2:8" ht="15.75">
      <c r="B93" s="254"/>
      <c r="C93" s="312" t="s">
        <v>1686</v>
      </c>
      <c r="D93" s="317">
        <v>11.028611513410704</v>
      </c>
      <c r="E93" s="382"/>
      <c r="F93" s="314"/>
      <c r="G93" s="318"/>
      <c r="H93" s="256"/>
    </row>
    <row r="94" spans="2:8" ht="15.75">
      <c r="B94" s="254"/>
      <c r="C94" s="312" t="s">
        <v>1687</v>
      </c>
      <c r="D94" s="319">
        <v>14.175123094588324</v>
      </c>
      <c r="E94" s="382"/>
      <c r="F94" s="314"/>
      <c r="G94" s="320"/>
      <c r="H94" s="256"/>
    </row>
    <row r="95" spans="2:8" ht="15.75">
      <c r="B95" s="254"/>
      <c r="C95" s="312" t="s">
        <v>1688</v>
      </c>
      <c r="D95" s="317">
        <v>25.203734607999294</v>
      </c>
      <c r="E95" s="382"/>
      <c r="F95" s="314"/>
      <c r="G95" s="321"/>
      <c r="H95" s="256"/>
    </row>
    <row r="96" spans="2:8" ht="15.75">
      <c r="B96" s="254"/>
      <c r="C96" s="312" t="s">
        <v>1689</v>
      </c>
      <c r="D96" s="322">
        <v>0.7022979047216394</v>
      </c>
      <c r="E96" s="382"/>
      <c r="F96" s="314"/>
      <c r="G96" s="321"/>
      <c r="H96" s="256"/>
    </row>
    <row r="97" spans="2:8" ht="15.75">
      <c r="B97" s="254"/>
      <c r="C97" s="312" t="s">
        <v>1690</v>
      </c>
      <c r="D97" s="322">
        <v>0.4174057444816734</v>
      </c>
      <c r="E97" s="382"/>
      <c r="F97" s="314"/>
      <c r="G97" s="321"/>
      <c r="H97" s="256"/>
    </row>
    <row r="98" spans="2:8" ht="15.75">
      <c r="B98" s="254"/>
      <c r="C98" s="312" t="s">
        <v>1691</v>
      </c>
      <c r="D98" s="322">
        <v>0.4722894534698557</v>
      </c>
      <c r="E98" s="382"/>
      <c r="F98" s="314"/>
      <c r="G98" s="321"/>
      <c r="H98" s="256"/>
    </row>
    <row r="99" spans="2:8" ht="15.75">
      <c r="B99" s="254"/>
      <c r="C99" s="312" t="s">
        <v>1692</v>
      </c>
      <c r="D99" s="323">
        <v>0.022136145164140232</v>
      </c>
      <c r="E99" s="382"/>
      <c r="F99" s="314"/>
      <c r="G99" s="321"/>
      <c r="H99" s="256"/>
    </row>
    <row r="100" spans="2:8" ht="15.75">
      <c r="B100" s="254"/>
      <c r="C100" s="312" t="s">
        <v>1693</v>
      </c>
      <c r="D100" s="323">
        <v>0.8885239017402793</v>
      </c>
      <c r="E100" s="382"/>
      <c r="F100" s="314"/>
      <c r="G100" s="321"/>
      <c r="H100" s="256"/>
    </row>
    <row r="101" spans="2:8" ht="15.75">
      <c r="B101" s="254"/>
      <c r="C101" s="312" t="s">
        <v>1694</v>
      </c>
      <c r="D101" s="323">
        <v>0.0842835077982375</v>
      </c>
      <c r="E101" s="382"/>
      <c r="F101" s="314"/>
      <c r="G101" s="321"/>
      <c r="H101" s="256"/>
    </row>
    <row r="102" spans="2:8" ht="15.75">
      <c r="B102" s="254"/>
      <c r="C102" s="312" t="s">
        <v>1695</v>
      </c>
      <c r="D102" s="323">
        <v>0.02719259046148278</v>
      </c>
      <c r="E102" s="382"/>
      <c r="F102" s="314"/>
      <c r="G102" s="321"/>
      <c r="H102" s="256"/>
    </row>
    <row r="103" spans="2:8" ht="15.75">
      <c r="B103" s="254"/>
      <c r="C103" s="312" t="s">
        <v>1696</v>
      </c>
      <c r="D103" s="313" t="s">
        <v>208</v>
      </c>
      <c r="E103" s="382"/>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5"/>
      <c r="E106" s="311"/>
      <c r="F106" s="311"/>
      <c r="G106" s="311"/>
      <c r="H106" s="256"/>
    </row>
    <row r="107" spans="2:8" ht="15.75">
      <c r="B107" s="254"/>
      <c r="C107" s="311"/>
      <c r="D107" s="325"/>
      <c r="E107" s="311"/>
      <c r="F107" s="311"/>
      <c r="G107" s="311"/>
      <c r="H107" s="256"/>
    </row>
    <row r="108" spans="2:8" ht="31.5">
      <c r="B108" s="254"/>
      <c r="C108" s="326" t="s">
        <v>1698</v>
      </c>
      <c r="D108" s="327" t="s">
        <v>682</v>
      </c>
      <c r="E108" s="326" t="s">
        <v>1699</v>
      </c>
      <c r="F108" s="326" t="s">
        <v>1700</v>
      </c>
      <c r="G108" s="326" t="s">
        <v>1699</v>
      </c>
      <c r="H108" s="256"/>
    </row>
    <row r="109" spans="2:10" ht="15.75">
      <c r="B109" s="254"/>
      <c r="C109" s="328" t="s">
        <v>1701</v>
      </c>
      <c r="D109" s="324">
        <v>9027</v>
      </c>
      <c r="E109" s="329">
        <v>0.43326133909287257</v>
      </c>
      <c r="F109" s="324">
        <v>131266310.5000001</v>
      </c>
      <c r="G109" s="329">
        <v>0.1906269026982411</v>
      </c>
      <c r="H109" s="330"/>
      <c r="I109" s="383"/>
      <c r="J109" s="381"/>
    </row>
    <row r="110" spans="2:10" ht="15.75">
      <c r="B110" s="254"/>
      <c r="C110" s="328" t="s">
        <v>1702</v>
      </c>
      <c r="D110" s="324">
        <v>3644</v>
      </c>
      <c r="E110" s="329">
        <v>0.17489800815934725</v>
      </c>
      <c r="F110" s="324">
        <v>118859135.54999988</v>
      </c>
      <c r="G110" s="329">
        <v>0.17260901735549927</v>
      </c>
      <c r="H110" s="330"/>
      <c r="I110" s="383"/>
      <c r="J110" s="381"/>
    </row>
    <row r="111" spans="2:10" ht="15.75">
      <c r="B111" s="254"/>
      <c r="C111" s="328" t="s">
        <v>1703</v>
      </c>
      <c r="D111" s="324">
        <v>2781</v>
      </c>
      <c r="E111" s="329">
        <v>0.13347732181425487</v>
      </c>
      <c r="F111" s="324">
        <v>116880464.0000001</v>
      </c>
      <c r="G111" s="329">
        <v>0.16973556088676137</v>
      </c>
      <c r="H111" s="330"/>
      <c r="I111" s="383"/>
      <c r="J111" s="381"/>
    </row>
    <row r="112" spans="2:10" ht="15.75">
      <c r="B112" s="254"/>
      <c r="C112" s="328" t="s">
        <v>1704</v>
      </c>
      <c r="D112" s="324">
        <v>2118</v>
      </c>
      <c r="E112" s="329">
        <v>0.10165586753059755</v>
      </c>
      <c r="F112" s="324">
        <v>102831994.64999995</v>
      </c>
      <c r="G112" s="329">
        <v>0.14933416322698864</v>
      </c>
      <c r="H112" s="330"/>
      <c r="I112" s="383"/>
      <c r="J112" s="381"/>
    </row>
    <row r="113" spans="2:10" ht="15.75">
      <c r="B113" s="254"/>
      <c r="C113" s="328" t="s">
        <v>1705</v>
      </c>
      <c r="D113" s="324">
        <v>1464</v>
      </c>
      <c r="E113" s="329">
        <v>0.07026637868970483</v>
      </c>
      <c r="F113" s="324">
        <v>85208770.20999974</v>
      </c>
      <c r="G113" s="329">
        <v>0.12374145266967332</v>
      </c>
      <c r="H113" s="330"/>
      <c r="I113" s="383"/>
      <c r="J113" s="381"/>
    </row>
    <row r="114" spans="2:10" ht="15.75">
      <c r="B114" s="254"/>
      <c r="C114" s="328" t="s">
        <v>1706</v>
      </c>
      <c r="D114" s="324">
        <v>864</v>
      </c>
      <c r="E114" s="329">
        <v>0.04146868250539957</v>
      </c>
      <c r="F114" s="324">
        <v>58131012.40999993</v>
      </c>
      <c r="G114" s="329">
        <v>0.0844187271221529</v>
      </c>
      <c r="H114" s="330"/>
      <c r="I114" s="383"/>
      <c r="J114" s="381"/>
    </row>
    <row r="115" spans="2:10" ht="15.75">
      <c r="B115" s="254"/>
      <c r="C115" s="328" t="s">
        <v>1707</v>
      </c>
      <c r="D115" s="324">
        <v>435</v>
      </c>
      <c r="E115" s="329">
        <v>0.02087832973362131</v>
      </c>
      <c r="F115" s="324">
        <v>35382030.45</v>
      </c>
      <c r="G115" s="329">
        <v>0.051382314701824035</v>
      </c>
      <c r="H115" s="330"/>
      <c r="I115" s="383"/>
      <c r="J115" s="381"/>
    </row>
    <row r="116" spans="2:10" ht="15.75">
      <c r="B116" s="254"/>
      <c r="C116" s="328" t="s">
        <v>1708</v>
      </c>
      <c r="D116" s="324">
        <v>190</v>
      </c>
      <c r="E116" s="329">
        <v>0.00911927045836333</v>
      </c>
      <c r="F116" s="324">
        <v>14342713.060000002</v>
      </c>
      <c r="G116" s="329">
        <v>0.02082870278370024</v>
      </c>
      <c r="H116" s="330"/>
      <c r="I116" s="383"/>
      <c r="J116" s="381"/>
    </row>
    <row r="117" spans="2:10" ht="15.75">
      <c r="B117" s="254"/>
      <c r="C117" s="328" t="s">
        <v>1709</v>
      </c>
      <c r="D117" s="324">
        <v>112</v>
      </c>
      <c r="E117" s="329">
        <v>0.0053755699544036474</v>
      </c>
      <c r="F117" s="324">
        <v>9245167.880000003</v>
      </c>
      <c r="G117" s="329">
        <v>0.013425971303502607</v>
      </c>
      <c r="H117" s="330"/>
      <c r="I117" s="383"/>
      <c r="J117" s="381"/>
    </row>
    <row r="118" spans="2:10" ht="15.75">
      <c r="B118" s="254"/>
      <c r="C118" s="328" t="s">
        <v>1710</v>
      </c>
      <c r="D118" s="324">
        <v>200</v>
      </c>
      <c r="E118" s="329">
        <v>0.009599232061435085</v>
      </c>
      <c r="F118" s="324">
        <v>16455681.530000003</v>
      </c>
      <c r="G118" s="329">
        <v>0.02389718725165625</v>
      </c>
      <c r="H118" s="330"/>
      <c r="I118" s="383"/>
      <c r="J118" s="381"/>
    </row>
    <row r="119" spans="2:10" ht="15.75">
      <c r="B119" s="254"/>
      <c r="C119" s="331"/>
      <c r="D119" s="332">
        <v>20835</v>
      </c>
      <c r="E119" s="333">
        <v>1</v>
      </c>
      <c r="F119" s="332">
        <v>688603280.2399999</v>
      </c>
      <c r="G119" s="333">
        <v>0.9999999999999998</v>
      </c>
      <c r="H119" s="330"/>
      <c r="I119" s="383"/>
      <c r="J119" s="381"/>
    </row>
    <row r="120" spans="2:10" ht="15.75">
      <c r="B120" s="254"/>
      <c r="C120" s="334"/>
      <c r="D120" s="335"/>
      <c r="E120" s="336"/>
      <c r="F120" s="335"/>
      <c r="G120" s="336"/>
      <c r="H120" s="330"/>
      <c r="I120" s="383"/>
      <c r="J120" s="381"/>
    </row>
    <row r="121" spans="2:10" ht="15.75">
      <c r="B121" s="254"/>
      <c r="C121" s="257" t="s">
        <v>1711</v>
      </c>
      <c r="D121" s="325"/>
      <c r="E121" s="311"/>
      <c r="F121" s="311"/>
      <c r="G121" s="311"/>
      <c r="H121" s="330"/>
      <c r="I121" s="383"/>
      <c r="J121" s="381"/>
    </row>
    <row r="122" spans="2:10" ht="15.75">
      <c r="B122" s="254"/>
      <c r="C122" s="311"/>
      <c r="D122" s="325"/>
      <c r="E122" s="311"/>
      <c r="F122" s="311"/>
      <c r="G122" s="311"/>
      <c r="H122" s="330"/>
      <c r="I122" s="383"/>
      <c r="J122" s="381"/>
    </row>
    <row r="123" spans="2:10" ht="31.5">
      <c r="B123" s="254"/>
      <c r="C123" s="326" t="s">
        <v>1712</v>
      </c>
      <c r="D123" s="327" t="s">
        <v>682</v>
      </c>
      <c r="E123" s="326" t="s">
        <v>1699</v>
      </c>
      <c r="F123" s="326" t="s">
        <v>1700</v>
      </c>
      <c r="G123" s="326" t="s">
        <v>1699</v>
      </c>
      <c r="H123" s="330"/>
      <c r="I123" s="383"/>
      <c r="J123" s="381"/>
    </row>
    <row r="124" spans="2:10" ht="15.75">
      <c r="B124" s="254"/>
      <c r="C124" s="328" t="s">
        <v>1701</v>
      </c>
      <c r="D124" s="324">
        <v>7532</v>
      </c>
      <c r="E124" s="329">
        <v>0.3615070794336453</v>
      </c>
      <c r="F124" s="324">
        <v>97396486.20000021</v>
      </c>
      <c r="G124" s="329">
        <v>0.1414406364228391</v>
      </c>
      <c r="H124" s="330"/>
      <c r="I124" s="383"/>
      <c r="J124" s="381"/>
    </row>
    <row r="125" spans="2:10" ht="15.75">
      <c r="B125" s="254"/>
      <c r="C125" s="328" t="s">
        <v>1702</v>
      </c>
      <c r="D125" s="324">
        <v>3327</v>
      </c>
      <c r="E125" s="329">
        <v>0.15968322534197263</v>
      </c>
      <c r="F125" s="324">
        <v>97059689.35999982</v>
      </c>
      <c r="G125" s="329">
        <v>0.14095153500600732</v>
      </c>
      <c r="H125" s="330"/>
      <c r="I125" s="383"/>
      <c r="J125" s="381"/>
    </row>
    <row r="126" spans="2:10" ht="15.75">
      <c r="B126" s="254"/>
      <c r="C126" s="328" t="s">
        <v>1703</v>
      </c>
      <c r="D126" s="324">
        <v>2813</v>
      </c>
      <c r="E126" s="329">
        <v>0.13501319894408448</v>
      </c>
      <c r="F126" s="324">
        <v>104403377.92000009</v>
      </c>
      <c r="G126" s="329">
        <v>0.15161614955364755</v>
      </c>
      <c r="H126" s="330"/>
      <c r="I126" s="383"/>
      <c r="J126" s="381"/>
    </row>
    <row r="127" spans="2:10" ht="15.75">
      <c r="B127" s="254"/>
      <c r="C127" s="328" t="s">
        <v>1704</v>
      </c>
      <c r="D127" s="324">
        <v>2250</v>
      </c>
      <c r="E127" s="329">
        <v>0.1079913606911447</v>
      </c>
      <c r="F127" s="324">
        <v>101409148.27999972</v>
      </c>
      <c r="G127" s="329">
        <v>0.14726788441184224</v>
      </c>
      <c r="H127" s="330"/>
      <c r="I127" s="383"/>
      <c r="J127" s="381"/>
    </row>
    <row r="128" spans="2:10" ht="15.75">
      <c r="B128" s="254"/>
      <c r="C128" s="328" t="s">
        <v>1705</v>
      </c>
      <c r="D128" s="324">
        <v>1814</v>
      </c>
      <c r="E128" s="329">
        <v>0.08706503479721622</v>
      </c>
      <c r="F128" s="324">
        <v>93864802.11999995</v>
      </c>
      <c r="G128" s="329">
        <v>0.13631187189129437</v>
      </c>
      <c r="H128" s="330"/>
      <c r="I128" s="383"/>
      <c r="J128" s="381"/>
    </row>
    <row r="129" spans="2:10" ht="15.75">
      <c r="B129" s="254"/>
      <c r="C129" s="328" t="s">
        <v>1706</v>
      </c>
      <c r="D129" s="324">
        <v>1336</v>
      </c>
      <c r="E129" s="329">
        <v>0.06412287017038637</v>
      </c>
      <c r="F129" s="324">
        <v>79316558.06000002</v>
      </c>
      <c r="G129" s="329">
        <v>0.11518469391019413</v>
      </c>
      <c r="H129" s="330"/>
      <c r="I129" s="383"/>
      <c r="J129" s="381"/>
    </row>
    <row r="130" spans="2:10" ht="15.75">
      <c r="B130" s="254"/>
      <c r="C130" s="328" t="s">
        <v>1707</v>
      </c>
      <c r="D130" s="324">
        <v>763</v>
      </c>
      <c r="E130" s="329">
        <v>0.03662107031437485</v>
      </c>
      <c r="F130" s="324">
        <v>49230737.46999995</v>
      </c>
      <c r="G130" s="329">
        <v>0.07149361451319472</v>
      </c>
      <c r="H130" s="330"/>
      <c r="I130" s="383"/>
      <c r="J130" s="381"/>
    </row>
    <row r="131" spans="2:10" ht="15.75">
      <c r="B131" s="254"/>
      <c r="C131" s="328" t="s">
        <v>1708</v>
      </c>
      <c r="D131" s="324">
        <v>396</v>
      </c>
      <c r="E131" s="329">
        <v>0.01900647948164147</v>
      </c>
      <c r="F131" s="324">
        <v>25914862.559999984</v>
      </c>
      <c r="G131" s="329">
        <v>0.037633951657865816</v>
      </c>
      <c r="H131" s="330"/>
      <c r="I131" s="383"/>
      <c r="J131" s="381"/>
    </row>
    <row r="132" spans="2:10" ht="15.75">
      <c r="B132" s="254"/>
      <c r="C132" s="328" t="s">
        <v>1709</v>
      </c>
      <c r="D132" s="324">
        <v>379</v>
      </c>
      <c r="E132" s="329">
        <v>0.018190544756419486</v>
      </c>
      <c r="F132" s="324">
        <v>22525352.430000022</v>
      </c>
      <c r="G132" s="329">
        <v>0.03271165426651646</v>
      </c>
      <c r="H132" s="330"/>
      <c r="I132" s="383"/>
      <c r="J132" s="381"/>
    </row>
    <row r="133" spans="2:10" ht="15.75">
      <c r="B133" s="254"/>
      <c r="C133" s="328" t="s">
        <v>1710</v>
      </c>
      <c r="D133" s="324">
        <v>225</v>
      </c>
      <c r="E133" s="329">
        <v>0.01079913606911447</v>
      </c>
      <c r="F133" s="324">
        <v>17482265.840000004</v>
      </c>
      <c r="G133" s="329">
        <v>0.025388008366598085</v>
      </c>
      <c r="H133" s="330"/>
      <c r="I133" s="383"/>
      <c r="J133" s="381"/>
    </row>
    <row r="134" spans="2:10" ht="15.75">
      <c r="B134" s="254"/>
      <c r="C134" s="331"/>
      <c r="D134" s="332">
        <v>20835</v>
      </c>
      <c r="E134" s="337">
        <v>1</v>
      </c>
      <c r="F134" s="332">
        <v>688603280.2399998</v>
      </c>
      <c r="G134" s="337">
        <v>0.9999999999999998</v>
      </c>
      <c r="H134" s="330"/>
      <c r="I134" s="383"/>
      <c r="J134" s="381"/>
    </row>
    <row r="135" spans="2:10" ht="15.75">
      <c r="B135" s="254"/>
      <c r="C135" s="338"/>
      <c r="D135" s="338"/>
      <c r="E135" s="324"/>
      <c r="F135" s="339"/>
      <c r="G135" s="340"/>
      <c r="H135" s="330"/>
      <c r="I135" s="383"/>
      <c r="J135" s="381"/>
    </row>
    <row r="136" spans="2:10" ht="15.75">
      <c r="B136" s="254"/>
      <c r="C136" s="257" t="s">
        <v>1713</v>
      </c>
      <c r="D136" s="257"/>
      <c r="E136" s="341"/>
      <c r="F136" s="257"/>
      <c r="G136" s="257"/>
      <c r="H136" s="330"/>
      <c r="I136" s="383"/>
      <c r="J136" s="381"/>
    </row>
    <row r="137" spans="2:10" ht="15.75">
      <c r="B137" s="254"/>
      <c r="C137" s="257"/>
      <c r="D137" s="257"/>
      <c r="E137" s="341"/>
      <c r="F137" s="257"/>
      <c r="G137" s="257"/>
      <c r="H137" s="330"/>
      <c r="I137" s="383"/>
      <c r="J137" s="381"/>
    </row>
    <row r="138" spans="2:10" ht="15.75">
      <c r="B138" s="254"/>
      <c r="C138" s="326" t="s">
        <v>1714</v>
      </c>
      <c r="D138" s="327" t="s">
        <v>682</v>
      </c>
      <c r="E138" s="326" t="s">
        <v>1699</v>
      </c>
      <c r="F138" s="326" t="s">
        <v>1700</v>
      </c>
      <c r="G138" s="326" t="s">
        <v>1699</v>
      </c>
      <c r="H138" s="330"/>
      <c r="I138" s="383"/>
      <c r="J138" s="381"/>
    </row>
    <row r="139" spans="2:10" ht="15.75">
      <c r="B139" s="254"/>
      <c r="C139" s="328" t="s">
        <v>1715</v>
      </c>
      <c r="D139" s="324">
        <v>14322</v>
      </c>
      <c r="E139" s="329">
        <v>0.6874010079193664</v>
      </c>
      <c r="F139" s="324">
        <v>227379715.589999</v>
      </c>
      <c r="G139" s="329">
        <v>0.3302042295104229</v>
      </c>
      <c r="H139" s="330"/>
      <c r="I139" s="383"/>
      <c r="J139" s="381"/>
    </row>
    <row r="140" spans="2:10" ht="15.75">
      <c r="B140" s="254"/>
      <c r="C140" s="328" t="s">
        <v>1716</v>
      </c>
      <c r="D140" s="324">
        <v>4678</v>
      </c>
      <c r="E140" s="329">
        <v>0.22452603791696665</v>
      </c>
      <c r="F140" s="324">
        <v>244264781.91000113</v>
      </c>
      <c r="G140" s="329">
        <v>0.3547249757870267</v>
      </c>
      <c r="H140" s="330"/>
      <c r="I140" s="383"/>
      <c r="J140" s="381"/>
    </row>
    <row r="141" spans="2:10" ht="15.75">
      <c r="B141" s="254"/>
      <c r="C141" s="328" t="s">
        <v>1717</v>
      </c>
      <c r="D141" s="324">
        <v>1022</v>
      </c>
      <c r="E141" s="329">
        <v>0.049052075833933284</v>
      </c>
      <c r="F141" s="324">
        <v>87954840.41000003</v>
      </c>
      <c r="G141" s="329">
        <v>0.12772933695486463</v>
      </c>
      <c r="H141" s="330"/>
      <c r="I141" s="383"/>
      <c r="J141" s="381"/>
    </row>
    <row r="142" spans="2:10" ht="15.75">
      <c r="B142" s="254"/>
      <c r="C142" s="328" t="s">
        <v>1718</v>
      </c>
      <c r="D142" s="324">
        <v>530</v>
      </c>
      <c r="E142" s="329">
        <v>0.025437964962802977</v>
      </c>
      <c r="F142" s="324">
        <v>63230783.40999995</v>
      </c>
      <c r="G142" s="329">
        <v>0.09182469097150109</v>
      </c>
      <c r="H142" s="330"/>
      <c r="I142" s="383"/>
      <c r="J142" s="381"/>
    </row>
    <row r="143" spans="2:10" ht="15.75">
      <c r="B143" s="254"/>
      <c r="C143" s="328" t="s">
        <v>1719</v>
      </c>
      <c r="D143" s="324">
        <v>162</v>
      </c>
      <c r="E143" s="329">
        <v>0.007775377969762419</v>
      </c>
      <c r="F143" s="324">
        <v>27647762.860000014</v>
      </c>
      <c r="G143" s="329">
        <v>0.040150495435287356</v>
      </c>
      <c r="H143" s="330"/>
      <c r="I143" s="383"/>
      <c r="J143" s="381"/>
    </row>
    <row r="144" spans="2:10" ht="15.75">
      <c r="B144" s="254"/>
      <c r="C144" s="328" t="s">
        <v>1720</v>
      </c>
      <c r="D144" s="324">
        <v>58</v>
      </c>
      <c r="E144" s="329">
        <v>0.002783777297816175</v>
      </c>
      <c r="F144" s="324">
        <v>12750923.410000004</v>
      </c>
      <c r="G144" s="329">
        <v>0.018517082006283655</v>
      </c>
      <c r="H144" s="330"/>
      <c r="I144" s="383"/>
      <c r="J144" s="381"/>
    </row>
    <row r="145" spans="2:10" ht="15.75">
      <c r="B145" s="254"/>
      <c r="C145" s="328" t="s">
        <v>1721</v>
      </c>
      <c r="D145" s="324">
        <v>54</v>
      </c>
      <c r="E145" s="329">
        <v>0.002591792656587473</v>
      </c>
      <c r="F145" s="324">
        <v>17133003.300000004</v>
      </c>
      <c r="G145" s="329">
        <v>0.024880804073469726</v>
      </c>
      <c r="H145" s="330"/>
      <c r="I145" s="383"/>
      <c r="J145" s="381"/>
    </row>
    <row r="146" spans="2:10" ht="15.75">
      <c r="B146" s="254"/>
      <c r="C146" s="328" t="s">
        <v>1722</v>
      </c>
      <c r="D146" s="342">
        <v>9</v>
      </c>
      <c r="E146" s="329">
        <v>0.00043196544276457883</v>
      </c>
      <c r="F146" s="342">
        <v>8241469.35</v>
      </c>
      <c r="G146" s="329">
        <v>0.011968385261144252</v>
      </c>
      <c r="H146" s="330"/>
      <c r="I146" s="383"/>
      <c r="J146" s="381"/>
    </row>
    <row r="147" spans="2:10" ht="15.75">
      <c r="B147" s="254"/>
      <c r="C147" s="331"/>
      <c r="D147" s="332">
        <v>20835</v>
      </c>
      <c r="E147" s="333">
        <v>1</v>
      </c>
      <c r="F147" s="332">
        <v>688603280.24</v>
      </c>
      <c r="G147" s="333">
        <v>1.0000000000000002</v>
      </c>
      <c r="H147" s="330"/>
      <c r="I147" s="383"/>
      <c r="J147" s="381"/>
    </row>
    <row r="148" spans="2:10" ht="15">
      <c r="B148" s="254"/>
      <c r="C148" s="343"/>
      <c r="D148" s="343"/>
      <c r="E148" s="343"/>
      <c r="F148" s="343"/>
      <c r="G148" s="343"/>
      <c r="H148" s="330"/>
      <c r="I148" s="383"/>
      <c r="J148" s="381"/>
    </row>
    <row r="149" spans="2:10" ht="15.75">
      <c r="B149" s="254"/>
      <c r="C149" s="257" t="s">
        <v>1723</v>
      </c>
      <c r="D149" s="257"/>
      <c r="E149" s="341"/>
      <c r="F149" s="257"/>
      <c r="G149" s="257"/>
      <c r="H149" s="330"/>
      <c r="I149" s="383"/>
      <c r="J149" s="381"/>
    </row>
    <row r="150" spans="2:10" ht="15.75">
      <c r="B150" s="254"/>
      <c r="C150" s="257"/>
      <c r="D150" s="257"/>
      <c r="E150" s="341"/>
      <c r="F150" s="257"/>
      <c r="G150" s="257"/>
      <c r="H150" s="330"/>
      <c r="I150" s="383"/>
      <c r="J150" s="381"/>
    </row>
    <row r="151" spans="2:10" ht="15.75">
      <c r="B151" s="254"/>
      <c r="C151" s="326" t="s">
        <v>1641</v>
      </c>
      <c r="D151" s="327" t="s">
        <v>682</v>
      </c>
      <c r="E151" s="326" t="s">
        <v>1699</v>
      </c>
      <c r="F151" s="326" t="s">
        <v>1700</v>
      </c>
      <c r="G151" s="326" t="s">
        <v>1699</v>
      </c>
      <c r="H151" s="330"/>
      <c r="I151" s="383"/>
      <c r="J151" s="381"/>
    </row>
    <row r="152" spans="2:10" ht="15.75">
      <c r="B152" s="254"/>
      <c r="C152" s="344" t="s">
        <v>1724</v>
      </c>
      <c r="D152" s="324">
        <v>15809</v>
      </c>
      <c r="E152" s="329">
        <v>0.7587712982961363</v>
      </c>
      <c r="F152" s="324">
        <v>525120264.68999887</v>
      </c>
      <c r="G152" s="329">
        <v>0.7625875155677135</v>
      </c>
      <c r="H152" s="330"/>
      <c r="I152" s="383"/>
      <c r="J152" s="381"/>
    </row>
    <row r="153" spans="2:10" ht="15.75">
      <c r="B153" s="254"/>
      <c r="C153" s="328" t="s">
        <v>1725</v>
      </c>
      <c r="D153" s="324">
        <v>4052</v>
      </c>
      <c r="E153" s="329">
        <v>0.19448044156467484</v>
      </c>
      <c r="F153" s="324">
        <v>139065605.7200003</v>
      </c>
      <c r="G153" s="329">
        <v>0.2019531560632876</v>
      </c>
      <c r="H153" s="330"/>
      <c r="I153" s="383"/>
      <c r="J153" s="381"/>
    </row>
    <row r="154" spans="2:10" ht="15.75">
      <c r="B154" s="254"/>
      <c r="C154" s="328" t="s">
        <v>1726</v>
      </c>
      <c r="D154" s="324">
        <v>570</v>
      </c>
      <c r="E154" s="329">
        <v>0.027357811375089993</v>
      </c>
      <c r="F154" s="324">
        <v>17408034.15999999</v>
      </c>
      <c r="G154" s="329">
        <v>0.02528020800878666</v>
      </c>
      <c r="H154" s="330"/>
      <c r="I154" s="383"/>
      <c r="J154" s="381"/>
    </row>
    <row r="155" spans="2:10" ht="15.75">
      <c r="B155" s="254"/>
      <c r="C155" s="328" t="s">
        <v>1727</v>
      </c>
      <c r="D155" s="324">
        <v>324</v>
      </c>
      <c r="E155" s="329">
        <v>0.015550755939524838</v>
      </c>
      <c r="F155" s="324">
        <v>5923972.629999998</v>
      </c>
      <c r="G155" s="329">
        <v>0.008602881804361017</v>
      </c>
      <c r="H155" s="330"/>
      <c r="I155" s="383"/>
      <c r="J155" s="381"/>
    </row>
    <row r="156" spans="2:10" ht="15.75">
      <c r="B156" s="254"/>
      <c r="C156" s="328" t="s">
        <v>1728</v>
      </c>
      <c r="D156" s="324">
        <v>80</v>
      </c>
      <c r="E156" s="329">
        <v>0.003839692824574034</v>
      </c>
      <c r="F156" s="324">
        <v>1085403.04</v>
      </c>
      <c r="G156" s="329">
        <v>0.0015762385558513521</v>
      </c>
      <c r="H156" s="330"/>
      <c r="I156" s="383"/>
      <c r="J156" s="381"/>
    </row>
    <row r="157" spans="2:10" ht="15.75">
      <c r="B157" s="254"/>
      <c r="C157" s="331"/>
      <c r="D157" s="345">
        <v>20835</v>
      </c>
      <c r="E157" s="333">
        <v>1</v>
      </c>
      <c r="F157" s="345">
        <v>688603280.239999</v>
      </c>
      <c r="G157" s="333">
        <v>1</v>
      </c>
      <c r="H157" s="330"/>
      <c r="I157" s="383"/>
      <c r="J157" s="381"/>
    </row>
    <row r="158" spans="2:10" ht="15">
      <c r="B158" s="254"/>
      <c r="C158" s="343"/>
      <c r="D158" s="343"/>
      <c r="E158" s="343"/>
      <c r="F158" s="343"/>
      <c r="G158" s="343"/>
      <c r="H158" s="330"/>
      <c r="I158" s="383"/>
      <c r="J158" s="381"/>
    </row>
    <row r="159" spans="2:10" ht="15.75">
      <c r="B159" s="254"/>
      <c r="C159" s="257" t="s">
        <v>1729</v>
      </c>
      <c r="D159" s="346"/>
      <c r="E159" s="311"/>
      <c r="F159" s="311"/>
      <c r="G159" s="311"/>
      <c r="H159" s="330"/>
      <c r="I159" s="383"/>
      <c r="J159" s="381"/>
    </row>
    <row r="160" spans="2:10" ht="15.75">
      <c r="B160" s="254"/>
      <c r="C160" s="255"/>
      <c r="D160" s="311"/>
      <c r="E160" s="311"/>
      <c r="F160" s="311"/>
      <c r="G160" s="311"/>
      <c r="H160" s="330"/>
      <c r="I160" s="383"/>
      <c r="J160" s="381"/>
    </row>
    <row r="161" spans="2:10" ht="15.75">
      <c r="B161" s="254"/>
      <c r="C161" s="326" t="s">
        <v>1730</v>
      </c>
      <c r="D161" s="327" t="s">
        <v>682</v>
      </c>
      <c r="E161" s="326" t="s">
        <v>1699</v>
      </c>
      <c r="F161" s="326" t="s">
        <v>1700</v>
      </c>
      <c r="G161" s="326" t="s">
        <v>1699</v>
      </c>
      <c r="H161" s="330"/>
      <c r="I161" s="383"/>
      <c r="J161" s="381"/>
    </row>
    <row r="162" spans="2:10" ht="15.75">
      <c r="B162" s="254"/>
      <c r="C162" s="347" t="s">
        <v>638</v>
      </c>
      <c r="D162" s="324">
        <v>19293</v>
      </c>
      <c r="E162" s="329">
        <v>0.9259899208063355</v>
      </c>
      <c r="F162" s="324">
        <v>611840473.3100005</v>
      </c>
      <c r="G162" s="329">
        <v>0.8885239017402796</v>
      </c>
      <c r="H162" s="330"/>
      <c r="I162" s="383"/>
      <c r="J162" s="381"/>
    </row>
    <row r="163" spans="2:10" ht="15.75">
      <c r="B163" s="254"/>
      <c r="C163" s="347" t="s">
        <v>1731</v>
      </c>
      <c r="D163" s="324">
        <v>976</v>
      </c>
      <c r="E163" s="329">
        <v>0.04684425245980321</v>
      </c>
      <c r="F163" s="324">
        <v>58037899.94000003</v>
      </c>
      <c r="G163" s="329">
        <v>0.08428350779823753</v>
      </c>
      <c r="H163" s="330"/>
      <c r="I163" s="383"/>
      <c r="J163" s="381"/>
    </row>
    <row r="164" spans="2:10" ht="15.75">
      <c r="B164" s="254"/>
      <c r="C164" s="347" t="s">
        <v>636</v>
      </c>
      <c r="D164" s="324">
        <v>566</v>
      </c>
      <c r="E164" s="329">
        <v>0.027165826733861292</v>
      </c>
      <c r="F164" s="324">
        <v>18724906.990000002</v>
      </c>
      <c r="G164" s="329">
        <v>0.027192590461482792</v>
      </c>
      <c r="H164" s="330"/>
      <c r="I164" s="383"/>
      <c r="J164" s="381"/>
    </row>
    <row r="165" spans="2:10" ht="15.75">
      <c r="B165" s="254"/>
      <c r="C165" s="331"/>
      <c r="D165" s="345">
        <v>20835</v>
      </c>
      <c r="E165" s="333">
        <v>0.9999999999999999</v>
      </c>
      <c r="F165" s="345">
        <v>688603280.2400006</v>
      </c>
      <c r="G165" s="333">
        <v>1</v>
      </c>
      <c r="H165" s="330"/>
      <c r="I165" s="383"/>
      <c r="J165" s="381"/>
    </row>
    <row r="166" spans="2:10" ht="15.75">
      <c r="B166" s="254"/>
      <c r="C166" s="348"/>
      <c r="D166" s="324"/>
      <c r="E166" s="329"/>
      <c r="F166" s="324"/>
      <c r="G166" s="340"/>
      <c r="H166" s="330"/>
      <c r="I166" s="383"/>
      <c r="J166" s="381"/>
    </row>
    <row r="167" spans="2:10" ht="15.75">
      <c r="B167" s="254"/>
      <c r="C167" s="257" t="s">
        <v>1732</v>
      </c>
      <c r="D167" s="325"/>
      <c r="E167" s="311"/>
      <c r="F167" s="346"/>
      <c r="G167" s="311"/>
      <c r="H167" s="330"/>
      <c r="I167" s="383"/>
      <c r="J167" s="381"/>
    </row>
    <row r="168" spans="2:10" ht="15.75">
      <c r="B168" s="254"/>
      <c r="C168" s="255"/>
      <c r="D168" s="311"/>
      <c r="E168" s="311"/>
      <c r="F168" s="311"/>
      <c r="G168" s="311"/>
      <c r="H168" s="330"/>
      <c r="I168" s="383"/>
      <c r="J168" s="381"/>
    </row>
    <row r="169" spans="2:10" ht="15.75">
      <c r="B169" s="254"/>
      <c r="C169" s="326" t="s">
        <v>1733</v>
      </c>
      <c r="D169" s="327" t="s">
        <v>682</v>
      </c>
      <c r="E169" s="326" t="s">
        <v>1699</v>
      </c>
      <c r="F169" s="326" t="s">
        <v>1700</v>
      </c>
      <c r="G169" s="326" t="s">
        <v>1699</v>
      </c>
      <c r="H169" s="330"/>
      <c r="I169" s="383"/>
      <c r="J169" s="381"/>
    </row>
    <row r="170" spans="2:10" ht="15.75">
      <c r="B170" s="254"/>
      <c r="C170" s="347" t="s">
        <v>1734</v>
      </c>
      <c r="D170" s="324">
        <v>7626</v>
      </c>
      <c r="E170" s="329">
        <v>0.39527289690561346</v>
      </c>
      <c r="F170" s="324">
        <v>196689244.68000007</v>
      </c>
      <c r="G170" s="329">
        <v>0.321471450909302</v>
      </c>
      <c r="H170" s="330"/>
      <c r="I170" s="383"/>
      <c r="J170" s="381"/>
    </row>
    <row r="171" spans="2:10" ht="15.75">
      <c r="B171" s="254"/>
      <c r="C171" s="347" t="s">
        <v>1735</v>
      </c>
      <c r="D171" s="324">
        <v>859</v>
      </c>
      <c r="E171" s="329">
        <v>0.044523920592961175</v>
      </c>
      <c r="F171" s="324">
        <v>31181441.45</v>
      </c>
      <c r="G171" s="329">
        <v>0.050963352066775276</v>
      </c>
      <c r="H171" s="330"/>
      <c r="I171" s="383"/>
      <c r="J171" s="381"/>
    </row>
    <row r="172" spans="2:10" ht="15.75">
      <c r="B172" s="254"/>
      <c r="C172" s="347" t="s">
        <v>1736</v>
      </c>
      <c r="D172" s="324">
        <v>10792</v>
      </c>
      <c r="E172" s="329">
        <v>0.5593738661690769</v>
      </c>
      <c r="F172" s="324">
        <v>383652859.7400007</v>
      </c>
      <c r="G172" s="329">
        <v>0.6270472067081047</v>
      </c>
      <c r="H172" s="330"/>
      <c r="I172" s="383"/>
      <c r="J172" s="381"/>
    </row>
    <row r="173" spans="2:10" ht="15.75">
      <c r="B173" s="254"/>
      <c r="C173" s="347" t="s">
        <v>1737</v>
      </c>
      <c r="D173" s="324">
        <v>16</v>
      </c>
      <c r="E173" s="329">
        <v>0.0008293163323485202</v>
      </c>
      <c r="F173" s="324">
        <v>316927.44000000006</v>
      </c>
      <c r="G173" s="329">
        <v>0.0005179903158178662</v>
      </c>
      <c r="H173" s="330"/>
      <c r="I173" s="383"/>
      <c r="J173" s="381"/>
    </row>
    <row r="174" spans="2:10" ht="15.75">
      <c r="B174" s="254"/>
      <c r="C174" s="331"/>
      <c r="D174" s="345">
        <v>19293</v>
      </c>
      <c r="E174" s="333">
        <v>1</v>
      </c>
      <c r="F174" s="345">
        <v>611840473.3100009</v>
      </c>
      <c r="G174" s="333">
        <v>0.9999999999999998</v>
      </c>
      <c r="H174" s="330"/>
      <c r="I174" s="383"/>
      <c r="J174" s="381"/>
    </row>
    <row r="175" spans="2:10" ht="15.75">
      <c r="B175" s="254"/>
      <c r="C175" s="257"/>
      <c r="D175" s="324"/>
      <c r="E175" s="349"/>
      <c r="F175" s="329"/>
      <c r="G175" s="349"/>
      <c r="H175" s="330"/>
      <c r="I175" s="383"/>
      <c r="J175" s="381"/>
    </row>
    <row r="176" spans="2:10" ht="15.75">
      <c r="B176" s="254"/>
      <c r="C176" s="257" t="s">
        <v>1738</v>
      </c>
      <c r="D176" s="324"/>
      <c r="E176" s="349"/>
      <c r="F176" s="329"/>
      <c r="G176" s="349"/>
      <c r="H176" s="330"/>
      <c r="I176" s="383"/>
      <c r="J176" s="381"/>
    </row>
    <row r="177" spans="2:10" ht="15.75">
      <c r="B177" s="254"/>
      <c r="C177" s="255"/>
      <c r="D177" s="325"/>
      <c r="E177" s="311"/>
      <c r="F177" s="350"/>
      <c r="G177" s="311"/>
      <c r="H177" s="330"/>
      <c r="I177" s="383"/>
      <c r="J177" s="381"/>
    </row>
    <row r="178" spans="2:10" ht="15.75">
      <c r="B178" s="254"/>
      <c r="C178" s="326" t="s">
        <v>1739</v>
      </c>
      <c r="D178" s="327" t="s">
        <v>682</v>
      </c>
      <c r="E178" s="326" t="s">
        <v>1699</v>
      </c>
      <c r="F178" s="326" t="s">
        <v>1700</v>
      </c>
      <c r="G178" s="326" t="s">
        <v>1699</v>
      </c>
      <c r="H178" s="330"/>
      <c r="I178" s="383"/>
      <c r="J178" s="381"/>
    </row>
    <row r="179" spans="2:10" ht="15.75">
      <c r="B179" s="254"/>
      <c r="C179" s="311" t="s">
        <v>1740</v>
      </c>
      <c r="D179" s="324">
        <v>20827</v>
      </c>
      <c r="E179" s="329">
        <v>0.9996160307175426</v>
      </c>
      <c r="F179" s="351">
        <v>688489509.6900009</v>
      </c>
      <c r="G179" s="329">
        <v>0.9998347807028157</v>
      </c>
      <c r="H179" s="330"/>
      <c r="I179" s="383"/>
      <c r="J179" s="381"/>
    </row>
    <row r="180" spans="2:10" ht="15.75">
      <c r="B180" s="254"/>
      <c r="C180" s="311" t="s">
        <v>1741</v>
      </c>
      <c r="D180" s="324">
        <v>1</v>
      </c>
      <c r="E180" s="329">
        <v>4.7996160307175425E-05</v>
      </c>
      <c r="F180" s="351">
        <v>52173.11</v>
      </c>
      <c r="G180" s="329">
        <v>7.576657198295069E-05</v>
      </c>
      <c r="H180" s="330"/>
      <c r="I180" s="383"/>
      <c r="J180" s="381"/>
    </row>
    <row r="181" spans="2:10" ht="15.75">
      <c r="B181" s="254"/>
      <c r="C181" s="311" t="s">
        <v>1742</v>
      </c>
      <c r="D181" s="324">
        <v>7</v>
      </c>
      <c r="E181" s="329">
        <v>0.00033597312215022796</v>
      </c>
      <c r="F181" s="351">
        <v>61597.44</v>
      </c>
      <c r="G181" s="329">
        <v>8.945272520126721E-05</v>
      </c>
      <c r="H181" s="330"/>
      <c r="I181" s="383"/>
      <c r="J181" s="381"/>
    </row>
    <row r="182" spans="2:10" ht="15.75">
      <c r="B182" s="254"/>
      <c r="C182" s="311" t="s">
        <v>141</v>
      </c>
      <c r="D182" s="324"/>
      <c r="E182" s="329">
        <v>0</v>
      </c>
      <c r="F182" s="351"/>
      <c r="G182" s="329">
        <v>0</v>
      </c>
      <c r="H182" s="330"/>
      <c r="I182" s="383"/>
      <c r="J182" s="381"/>
    </row>
    <row r="183" spans="2:10" ht="15.75">
      <c r="B183" s="254"/>
      <c r="C183" s="352"/>
      <c r="D183" s="332">
        <v>20835</v>
      </c>
      <c r="E183" s="333">
        <v>1</v>
      </c>
      <c r="F183" s="332">
        <v>688603280.240001</v>
      </c>
      <c r="G183" s="333">
        <v>0.9999999999999999</v>
      </c>
      <c r="H183" s="330"/>
      <c r="I183" s="383"/>
      <c r="J183" s="381"/>
    </row>
    <row r="184" spans="2:10" ht="15">
      <c r="B184" s="254"/>
      <c r="C184" s="255"/>
      <c r="D184" s="255"/>
      <c r="E184" s="255"/>
      <c r="F184" s="255"/>
      <c r="G184" s="255"/>
      <c r="H184" s="330"/>
      <c r="I184" s="383"/>
      <c r="J184" s="381"/>
    </row>
    <row r="185" spans="2:10" ht="15">
      <c r="B185" s="254"/>
      <c r="C185" s="255"/>
      <c r="D185" s="255"/>
      <c r="E185" s="255"/>
      <c r="F185" s="255"/>
      <c r="G185" s="255"/>
      <c r="H185" s="330"/>
      <c r="I185" s="383"/>
      <c r="J185" s="381"/>
    </row>
    <row r="186" spans="2:10" ht="15.75">
      <c r="B186" s="254"/>
      <c r="C186" s="257" t="s">
        <v>1743</v>
      </c>
      <c r="D186" s="311"/>
      <c r="E186" s="325"/>
      <c r="F186" s="311"/>
      <c r="G186" s="311"/>
      <c r="H186" s="330"/>
      <c r="I186" s="383"/>
      <c r="J186" s="381"/>
    </row>
    <row r="187" spans="2:10" ht="15.75">
      <c r="B187" s="254"/>
      <c r="C187" s="255"/>
      <c r="D187" s="311"/>
      <c r="E187" s="325"/>
      <c r="F187" s="311"/>
      <c r="G187" s="311"/>
      <c r="H187" s="330"/>
      <c r="I187" s="383"/>
      <c r="J187" s="381"/>
    </row>
    <row r="188" spans="2:10" ht="15.75">
      <c r="B188" s="254"/>
      <c r="C188" s="326" t="s">
        <v>1744</v>
      </c>
      <c r="D188" s="327" t="s">
        <v>682</v>
      </c>
      <c r="E188" s="326" t="s">
        <v>1699</v>
      </c>
      <c r="F188" s="326" t="s">
        <v>1700</v>
      </c>
      <c r="G188" s="326" t="s">
        <v>1699</v>
      </c>
      <c r="H188" s="330"/>
      <c r="I188" s="383"/>
      <c r="J188" s="381"/>
    </row>
    <row r="189" spans="2:10" ht="15.75">
      <c r="B189" s="254"/>
      <c r="C189" s="353" t="s">
        <v>1745</v>
      </c>
      <c r="D189" s="324">
        <v>5383</v>
      </c>
      <c r="E189" s="329">
        <v>0.2583633309335253</v>
      </c>
      <c r="F189" s="324">
        <v>45641833.910000004</v>
      </c>
      <c r="G189" s="329">
        <v>0.06628175499555046</v>
      </c>
      <c r="H189" s="330"/>
      <c r="I189" s="383"/>
      <c r="J189" s="381"/>
    </row>
    <row r="190" spans="2:10" ht="15.75">
      <c r="B190" s="254"/>
      <c r="C190" s="353" t="s">
        <v>1746</v>
      </c>
      <c r="D190" s="324">
        <v>5831</v>
      </c>
      <c r="E190" s="329">
        <v>0.2798656107511399</v>
      </c>
      <c r="F190" s="324">
        <v>146805338.59000015</v>
      </c>
      <c r="G190" s="329">
        <v>0.21319291209131913</v>
      </c>
      <c r="H190" s="330"/>
      <c r="I190" s="383"/>
      <c r="J190" s="381"/>
    </row>
    <row r="191" spans="2:10" ht="15.75">
      <c r="B191" s="254"/>
      <c r="C191" s="353" t="s">
        <v>1747</v>
      </c>
      <c r="D191" s="324">
        <v>4653</v>
      </c>
      <c r="E191" s="329">
        <v>0.22332613390928727</v>
      </c>
      <c r="F191" s="324">
        <v>187394929.26999938</v>
      </c>
      <c r="G191" s="329">
        <v>0.2721377237771602</v>
      </c>
      <c r="H191" s="330"/>
      <c r="I191" s="383"/>
      <c r="J191" s="381"/>
    </row>
    <row r="192" spans="2:10" ht="15.75">
      <c r="B192" s="254"/>
      <c r="C192" s="353" t="s">
        <v>1748</v>
      </c>
      <c r="D192" s="324">
        <v>2411</v>
      </c>
      <c r="E192" s="329">
        <v>0.11571874250059995</v>
      </c>
      <c r="F192" s="324">
        <v>129749706.23999973</v>
      </c>
      <c r="G192" s="329">
        <v>0.18842446727058573</v>
      </c>
      <c r="H192" s="330"/>
      <c r="I192" s="383"/>
      <c r="J192" s="381"/>
    </row>
    <row r="193" spans="2:10" ht="15.75">
      <c r="B193" s="254"/>
      <c r="C193" s="353" t="s">
        <v>1749</v>
      </c>
      <c r="D193" s="324">
        <v>1346</v>
      </c>
      <c r="E193" s="329">
        <v>0.06460283177345812</v>
      </c>
      <c r="F193" s="324">
        <v>85225514.63000007</v>
      </c>
      <c r="G193" s="329">
        <v>0.12376576916725748</v>
      </c>
      <c r="H193" s="330"/>
      <c r="I193" s="383"/>
      <c r="J193" s="381"/>
    </row>
    <row r="194" spans="2:10" ht="15.75">
      <c r="B194" s="254"/>
      <c r="C194" s="353" t="s">
        <v>1750</v>
      </c>
      <c r="D194" s="324">
        <v>961</v>
      </c>
      <c r="E194" s="329">
        <v>0.046124310055195586</v>
      </c>
      <c r="F194" s="324">
        <v>72879899.20000006</v>
      </c>
      <c r="G194" s="329">
        <v>0.10583728148172514</v>
      </c>
      <c r="H194" s="330"/>
      <c r="I194" s="383"/>
      <c r="J194" s="381"/>
    </row>
    <row r="195" spans="2:10" ht="15.75">
      <c r="B195" s="254"/>
      <c r="C195" s="353" t="s">
        <v>1751</v>
      </c>
      <c r="D195" s="342">
        <v>250</v>
      </c>
      <c r="E195" s="329">
        <v>0.011999040076793857</v>
      </c>
      <c r="F195" s="342">
        <v>20906058.399999995</v>
      </c>
      <c r="G195" s="329">
        <v>0.030360091216401982</v>
      </c>
      <c r="H195" s="330"/>
      <c r="I195" s="383"/>
      <c r="J195" s="381"/>
    </row>
    <row r="196" spans="2:10" ht="15.75">
      <c r="B196" s="254"/>
      <c r="C196" s="331"/>
      <c r="D196" s="332">
        <v>20835</v>
      </c>
      <c r="E196" s="337">
        <v>1</v>
      </c>
      <c r="F196" s="332">
        <v>688603280.2399993</v>
      </c>
      <c r="G196" s="337">
        <v>1</v>
      </c>
      <c r="H196" s="330"/>
      <c r="I196" s="383"/>
      <c r="J196" s="381"/>
    </row>
    <row r="197" spans="2:10" ht="15">
      <c r="B197" s="254"/>
      <c r="C197" s="255"/>
      <c r="D197" s="255"/>
      <c r="E197" s="255"/>
      <c r="F197" s="255"/>
      <c r="G197" s="255"/>
      <c r="H197" s="330"/>
      <c r="I197" s="383"/>
      <c r="J197" s="381"/>
    </row>
    <row r="198" spans="2:10" ht="15.75">
      <c r="B198" s="254"/>
      <c r="C198" s="257" t="s">
        <v>1752</v>
      </c>
      <c r="D198" s="311"/>
      <c r="E198" s="311"/>
      <c r="F198" s="311"/>
      <c r="G198" s="311"/>
      <c r="H198" s="330"/>
      <c r="I198" s="383"/>
      <c r="J198" s="381"/>
    </row>
    <row r="199" spans="2:10" ht="15.75">
      <c r="B199" s="254"/>
      <c r="C199" s="255"/>
      <c r="D199" s="324"/>
      <c r="E199" s="339"/>
      <c r="F199" s="340"/>
      <c r="G199" s="354"/>
      <c r="H199" s="330"/>
      <c r="I199" s="383"/>
      <c r="J199" s="381"/>
    </row>
    <row r="200" spans="2:10" ht="15.75">
      <c r="B200" s="254"/>
      <c r="C200" s="326" t="s">
        <v>1753</v>
      </c>
      <c r="D200" s="327" t="s">
        <v>682</v>
      </c>
      <c r="E200" s="326" t="s">
        <v>1699</v>
      </c>
      <c r="F200" s="326" t="s">
        <v>1700</v>
      </c>
      <c r="G200" s="326" t="s">
        <v>1699</v>
      </c>
      <c r="H200" s="330"/>
      <c r="I200" s="383"/>
      <c r="J200" s="381"/>
    </row>
    <row r="201" spans="2:10" ht="15.75">
      <c r="B201" s="254"/>
      <c r="C201" s="328" t="s">
        <v>1754</v>
      </c>
      <c r="D201" s="324">
        <v>2140</v>
      </c>
      <c r="E201" s="329">
        <v>0.10271178305735541</v>
      </c>
      <c r="F201" s="324">
        <v>132422047.63999975</v>
      </c>
      <c r="G201" s="329">
        <v>0.19230528148783516</v>
      </c>
      <c r="H201" s="330"/>
      <c r="I201" s="383"/>
      <c r="J201" s="381"/>
    </row>
    <row r="202" spans="2:10" ht="15.75">
      <c r="B202" s="254"/>
      <c r="C202" s="355" t="s">
        <v>1755</v>
      </c>
      <c r="D202" s="324">
        <v>356</v>
      </c>
      <c r="E202" s="329">
        <v>0.017086633069354453</v>
      </c>
      <c r="F202" s="324">
        <v>13251127.750000002</v>
      </c>
      <c r="G202" s="329">
        <v>0.019243486242734094</v>
      </c>
      <c r="H202" s="330"/>
      <c r="I202" s="383"/>
      <c r="J202" s="381"/>
    </row>
    <row r="203" spans="2:10" ht="15.75">
      <c r="B203" s="254"/>
      <c r="C203" s="356" t="s">
        <v>1756</v>
      </c>
      <c r="D203" s="324">
        <v>1295</v>
      </c>
      <c r="E203" s="329">
        <v>0.06215502759779218</v>
      </c>
      <c r="F203" s="324">
        <v>45771666.92999998</v>
      </c>
      <c r="G203" s="329">
        <v>0.06647030045231143</v>
      </c>
      <c r="H203" s="330"/>
      <c r="I203" s="383"/>
      <c r="J203" s="381"/>
    </row>
    <row r="204" spans="2:10" ht="15.75">
      <c r="B204" s="254"/>
      <c r="C204" s="356" t="s">
        <v>1757</v>
      </c>
      <c r="D204" s="324">
        <v>3220</v>
      </c>
      <c r="E204" s="329">
        <v>0.15454763618910486</v>
      </c>
      <c r="F204" s="324">
        <v>115971193.32999969</v>
      </c>
      <c r="G204" s="329">
        <v>0.1684151043973827</v>
      </c>
      <c r="H204" s="330"/>
      <c r="I204" s="383"/>
      <c r="J204" s="381"/>
    </row>
    <row r="205" spans="2:10" ht="15.75">
      <c r="B205" s="254"/>
      <c r="C205" s="356" t="s">
        <v>1758</v>
      </c>
      <c r="D205" s="324">
        <v>2762</v>
      </c>
      <c r="E205" s="329">
        <v>0.13256539476841853</v>
      </c>
      <c r="F205" s="324">
        <v>85840949.8500002</v>
      </c>
      <c r="G205" s="329">
        <v>0.12465951341399649</v>
      </c>
      <c r="H205" s="330"/>
      <c r="I205" s="383"/>
      <c r="J205" s="381"/>
    </row>
    <row r="206" spans="2:10" ht="15.75">
      <c r="B206" s="254"/>
      <c r="C206" s="356" t="s">
        <v>1759</v>
      </c>
      <c r="D206" s="324">
        <v>4372</v>
      </c>
      <c r="E206" s="329">
        <v>0.20983921286297097</v>
      </c>
      <c r="F206" s="324">
        <v>130005073.89999999</v>
      </c>
      <c r="G206" s="329">
        <v>0.18879531601227517</v>
      </c>
      <c r="H206" s="330"/>
      <c r="I206" s="383"/>
      <c r="J206" s="381"/>
    </row>
    <row r="207" spans="2:10" ht="15.75">
      <c r="B207" s="254"/>
      <c r="C207" s="356" t="s">
        <v>1760</v>
      </c>
      <c r="D207" s="342">
        <v>6690</v>
      </c>
      <c r="E207" s="329">
        <v>0.3210943124550036</v>
      </c>
      <c r="F207" s="342">
        <v>165341220.83999997</v>
      </c>
      <c r="G207" s="329">
        <v>0.24011099799346505</v>
      </c>
      <c r="H207" s="330"/>
      <c r="I207" s="383"/>
      <c r="J207" s="381"/>
    </row>
    <row r="208" spans="2:10" ht="15.75">
      <c r="B208" s="254"/>
      <c r="C208" s="331"/>
      <c r="D208" s="345">
        <v>20835</v>
      </c>
      <c r="E208" s="333">
        <v>1</v>
      </c>
      <c r="F208" s="332">
        <v>688603280.2399995</v>
      </c>
      <c r="G208" s="333">
        <v>1.0000000000000002</v>
      </c>
      <c r="H208" s="330"/>
      <c r="I208" s="383"/>
      <c r="J208" s="381"/>
    </row>
    <row r="209" spans="2:10" ht="15.75">
      <c r="B209" s="254"/>
      <c r="C209" s="334"/>
      <c r="D209" s="357"/>
      <c r="E209" s="336"/>
      <c r="F209" s="335"/>
      <c r="G209" s="336"/>
      <c r="H209" s="330"/>
      <c r="I209" s="383"/>
      <c r="J209" s="381"/>
    </row>
    <row r="210" spans="2:10" ht="15.75">
      <c r="B210" s="254"/>
      <c r="C210" s="257" t="s">
        <v>1761</v>
      </c>
      <c r="D210" s="255"/>
      <c r="E210" s="255"/>
      <c r="F210" s="255"/>
      <c r="G210" s="255"/>
      <c r="H210" s="330"/>
      <c r="I210" s="383"/>
      <c r="J210" s="381"/>
    </row>
    <row r="211" spans="2:10" ht="15.75">
      <c r="B211" s="254"/>
      <c r="C211" s="255"/>
      <c r="D211" s="311"/>
      <c r="E211" s="324"/>
      <c r="F211" s="339"/>
      <c r="G211" s="340"/>
      <c r="H211" s="330"/>
      <c r="I211" s="383"/>
      <c r="J211" s="381"/>
    </row>
    <row r="212" spans="2:10" ht="15.75">
      <c r="B212" s="254"/>
      <c r="C212" s="326" t="s">
        <v>1762</v>
      </c>
      <c r="D212" s="327" t="s">
        <v>682</v>
      </c>
      <c r="E212" s="326" t="s">
        <v>1699</v>
      </c>
      <c r="F212" s="326" t="s">
        <v>1700</v>
      </c>
      <c r="G212" s="326" t="s">
        <v>1699</v>
      </c>
      <c r="H212" s="330"/>
      <c r="I212" s="383"/>
      <c r="J212" s="381"/>
    </row>
    <row r="213" spans="2:10" ht="15.75">
      <c r="B213" s="254"/>
      <c r="C213" s="358" t="s">
        <v>1763</v>
      </c>
      <c r="D213" s="324">
        <v>11879</v>
      </c>
      <c r="E213" s="329">
        <v>0.5701463882889369</v>
      </c>
      <c r="F213" s="324">
        <v>431519770.5599974</v>
      </c>
      <c r="G213" s="329">
        <v>0.6266594756992742</v>
      </c>
      <c r="H213" s="330"/>
      <c r="I213" s="383"/>
      <c r="J213" s="381"/>
    </row>
    <row r="214" spans="2:10" ht="15.75">
      <c r="B214" s="254"/>
      <c r="C214" s="358" t="s">
        <v>1764</v>
      </c>
      <c r="D214" s="324">
        <v>4599</v>
      </c>
      <c r="E214" s="329">
        <v>0.22073434125269978</v>
      </c>
      <c r="F214" s="324">
        <v>155486617.14000052</v>
      </c>
      <c r="G214" s="329">
        <v>0.22579999486178604</v>
      </c>
      <c r="H214" s="330"/>
      <c r="I214" s="383"/>
      <c r="J214" s="381"/>
    </row>
    <row r="215" spans="2:10" ht="15.75">
      <c r="B215" s="254"/>
      <c r="C215" s="358" t="s">
        <v>1765</v>
      </c>
      <c r="D215" s="324">
        <v>4079</v>
      </c>
      <c r="E215" s="329">
        <v>0.19577633789296855</v>
      </c>
      <c r="F215" s="324">
        <v>92613699.31999998</v>
      </c>
      <c r="G215" s="329">
        <v>0.13449500166151032</v>
      </c>
      <c r="H215" s="330"/>
      <c r="I215" s="383"/>
      <c r="J215" s="381"/>
    </row>
    <row r="216" spans="2:10" ht="15.75">
      <c r="B216" s="254"/>
      <c r="C216" s="358" t="s">
        <v>1766</v>
      </c>
      <c r="D216" s="324">
        <v>278</v>
      </c>
      <c r="E216" s="329">
        <v>0.01334293256539477</v>
      </c>
      <c r="F216" s="324">
        <v>8983193.219999991</v>
      </c>
      <c r="G216" s="329">
        <v>0.013045527777429542</v>
      </c>
      <c r="H216" s="330"/>
      <c r="I216" s="383"/>
      <c r="J216" s="381"/>
    </row>
    <row r="217" spans="2:10" ht="15.75">
      <c r="B217" s="254"/>
      <c r="C217" s="358" t="s">
        <v>1767</v>
      </c>
      <c r="D217" s="324"/>
      <c r="E217" s="329">
        <v>0</v>
      </c>
      <c r="F217" s="324"/>
      <c r="G217" s="329">
        <v>0</v>
      </c>
      <c r="H217" s="330"/>
      <c r="I217" s="383"/>
      <c r="J217" s="381"/>
    </row>
    <row r="218" spans="2:10" ht="15.75">
      <c r="B218" s="254"/>
      <c r="C218" s="331"/>
      <c r="D218" s="359">
        <v>20835</v>
      </c>
      <c r="E218" s="360">
        <v>1</v>
      </c>
      <c r="F218" s="361">
        <v>688603280.2399979</v>
      </c>
      <c r="G218" s="360">
        <v>1</v>
      </c>
      <c r="H218" s="330"/>
      <c r="I218" s="383"/>
      <c r="J218" s="381"/>
    </row>
    <row r="219" spans="2:10" ht="15">
      <c r="B219" s="254"/>
      <c r="C219" s="255"/>
      <c r="D219" s="255"/>
      <c r="E219" s="255"/>
      <c r="F219" s="255"/>
      <c r="G219" s="255"/>
      <c r="H219" s="330"/>
      <c r="I219" s="383"/>
      <c r="J219" s="381"/>
    </row>
    <row r="220" spans="2:10" ht="15.75">
      <c r="B220" s="254"/>
      <c r="C220" s="362" t="s">
        <v>1768</v>
      </c>
      <c r="D220" s="311"/>
      <c r="E220" s="324"/>
      <c r="F220" s="339"/>
      <c r="G220" s="340"/>
      <c r="H220" s="330"/>
      <c r="I220" s="383"/>
      <c r="J220" s="381"/>
    </row>
    <row r="221" spans="2:10" ht="15.75">
      <c r="B221" s="254"/>
      <c r="C221" s="348"/>
      <c r="D221" s="311"/>
      <c r="E221" s="324"/>
      <c r="F221" s="339"/>
      <c r="G221" s="340"/>
      <c r="H221" s="330"/>
      <c r="I221" s="383"/>
      <c r="J221" s="381"/>
    </row>
    <row r="222" spans="2:10" ht="15.75">
      <c r="B222" s="254"/>
      <c r="C222" s="326" t="s">
        <v>1769</v>
      </c>
      <c r="D222" s="327" t="s">
        <v>682</v>
      </c>
      <c r="E222" s="326" t="s">
        <v>1699</v>
      </c>
      <c r="F222" s="326" t="s">
        <v>1700</v>
      </c>
      <c r="G222" s="326" t="s">
        <v>1699</v>
      </c>
      <c r="H222" s="330"/>
      <c r="I222" s="383"/>
      <c r="J222" s="381"/>
    </row>
    <row r="223" spans="2:10" ht="15.75">
      <c r="B223" s="254"/>
      <c r="C223" s="363" t="s">
        <v>1770</v>
      </c>
      <c r="D223" s="364">
        <v>1446</v>
      </c>
      <c r="E223" s="365">
        <v>0.06940244780417566</v>
      </c>
      <c r="F223" s="364">
        <v>53826691.66000004</v>
      </c>
      <c r="G223" s="365">
        <v>0.0781679280430377</v>
      </c>
      <c r="H223" s="330"/>
      <c r="I223" s="383"/>
      <c r="J223" s="381"/>
    </row>
    <row r="224" spans="2:10" ht="15.75">
      <c r="B224" s="254"/>
      <c r="C224" s="348" t="s">
        <v>1771</v>
      </c>
      <c r="D224" s="364">
        <v>9388</v>
      </c>
      <c r="E224" s="365">
        <v>0.4505879529637629</v>
      </c>
      <c r="F224" s="364">
        <v>360928782.5999999</v>
      </c>
      <c r="G224" s="365">
        <v>0.5241461854120195</v>
      </c>
      <c r="H224" s="330"/>
      <c r="I224" s="383"/>
      <c r="J224" s="381"/>
    </row>
    <row r="225" spans="2:10" ht="15.75">
      <c r="B225" s="254"/>
      <c r="C225" s="348" t="s">
        <v>1772</v>
      </c>
      <c r="D225" s="364">
        <v>833</v>
      </c>
      <c r="E225" s="365">
        <v>0.03998080153587713</v>
      </c>
      <c r="F225" s="364">
        <v>22094390.94999999</v>
      </c>
      <c r="G225" s="365">
        <v>0.0320858055487325</v>
      </c>
      <c r="H225" s="330"/>
      <c r="I225" s="383"/>
      <c r="J225" s="381"/>
    </row>
    <row r="226" spans="2:10" ht="15.75">
      <c r="B226" s="254"/>
      <c r="C226" s="348" t="s">
        <v>1773</v>
      </c>
      <c r="D226" s="364">
        <v>882</v>
      </c>
      <c r="E226" s="365">
        <v>0.042332613390928725</v>
      </c>
      <c r="F226" s="364">
        <v>30691244.07999999</v>
      </c>
      <c r="G226" s="365">
        <v>0.04457028445943958</v>
      </c>
      <c r="H226" s="330"/>
      <c r="I226" s="383"/>
      <c r="J226" s="381"/>
    </row>
    <row r="227" spans="2:10" ht="15.75">
      <c r="B227" s="254"/>
      <c r="C227" s="348" t="s">
        <v>1774</v>
      </c>
      <c r="D227" s="364">
        <v>396</v>
      </c>
      <c r="E227" s="365">
        <v>0.01900647948164147</v>
      </c>
      <c r="F227" s="364">
        <v>9288956.619999997</v>
      </c>
      <c r="G227" s="365">
        <v>0.013489561967759581</v>
      </c>
      <c r="H227" s="330"/>
      <c r="I227" s="383"/>
      <c r="J227" s="381"/>
    </row>
    <row r="228" spans="2:10" ht="15.75">
      <c r="B228" s="254"/>
      <c r="C228" s="348" t="s">
        <v>1775</v>
      </c>
      <c r="D228" s="364">
        <v>424</v>
      </c>
      <c r="E228" s="365">
        <v>0.020350371970242382</v>
      </c>
      <c r="F228" s="364">
        <v>14864937.020000001</v>
      </c>
      <c r="G228" s="365">
        <v>0.021587084242205616</v>
      </c>
      <c r="H228" s="330"/>
      <c r="I228" s="383"/>
      <c r="J228" s="381"/>
    </row>
    <row r="229" spans="2:10" ht="15.75">
      <c r="B229" s="254"/>
      <c r="C229" s="348" t="s">
        <v>1776</v>
      </c>
      <c r="D229" s="364">
        <v>1934</v>
      </c>
      <c r="E229" s="365">
        <v>0.09282457403407728</v>
      </c>
      <c r="F229" s="364">
        <v>45336232.619999975</v>
      </c>
      <c r="G229" s="365">
        <v>0.06583795622379095</v>
      </c>
      <c r="H229" s="330"/>
      <c r="I229" s="383"/>
      <c r="J229" s="381"/>
    </row>
    <row r="230" spans="2:10" ht="15.75">
      <c r="B230" s="254"/>
      <c r="C230" s="348" t="s">
        <v>1777</v>
      </c>
      <c r="D230" s="364">
        <v>1739</v>
      </c>
      <c r="E230" s="365">
        <v>0.08346532277417806</v>
      </c>
      <c r="F230" s="364">
        <v>48198288.2700001</v>
      </c>
      <c r="G230" s="365">
        <v>0.06999427631712918</v>
      </c>
      <c r="H230" s="330"/>
      <c r="I230" s="383"/>
      <c r="J230" s="381"/>
    </row>
    <row r="231" spans="2:10" ht="15.75">
      <c r="B231" s="254"/>
      <c r="C231" s="348" t="s">
        <v>1778</v>
      </c>
      <c r="D231" s="364">
        <v>1956</v>
      </c>
      <c r="E231" s="365">
        <v>0.09388048956083514</v>
      </c>
      <c r="F231" s="364">
        <v>55987153.520000085</v>
      </c>
      <c r="G231" s="365">
        <v>0.08130538312348264</v>
      </c>
      <c r="H231" s="330"/>
      <c r="I231" s="383"/>
      <c r="J231" s="381"/>
    </row>
    <row r="232" spans="2:10" ht="15.75">
      <c r="B232" s="254"/>
      <c r="C232" s="348" t="s">
        <v>1779</v>
      </c>
      <c r="D232" s="364">
        <v>1281</v>
      </c>
      <c r="E232" s="365">
        <v>0.061483081353491724</v>
      </c>
      <c r="F232" s="364">
        <v>35135099.89000001</v>
      </c>
      <c r="G232" s="365">
        <v>0.05102371844315687</v>
      </c>
      <c r="H232" s="330"/>
      <c r="I232" s="383"/>
      <c r="J232" s="381"/>
    </row>
    <row r="233" spans="2:10" ht="15.75">
      <c r="B233" s="254"/>
      <c r="C233" s="348" t="s">
        <v>1780</v>
      </c>
      <c r="D233" s="364">
        <v>554</v>
      </c>
      <c r="E233" s="365">
        <v>0.026589872810175184</v>
      </c>
      <c r="F233" s="364">
        <v>12244054.429999994</v>
      </c>
      <c r="G233" s="365">
        <v>0.01778099927977769</v>
      </c>
      <c r="H233" s="330"/>
      <c r="I233" s="383"/>
      <c r="J233" s="381"/>
    </row>
    <row r="234" spans="2:10" ht="15.75">
      <c r="B234" s="254"/>
      <c r="C234" s="348" t="s">
        <v>1781</v>
      </c>
      <c r="D234" s="364">
        <v>2</v>
      </c>
      <c r="E234" s="365">
        <v>9.599232061435085E-05</v>
      </c>
      <c r="F234" s="364">
        <v>7448.58</v>
      </c>
      <c r="G234" s="365">
        <v>1.081693946825803E-05</v>
      </c>
      <c r="H234" s="330"/>
      <c r="I234" s="383"/>
      <c r="J234" s="381"/>
    </row>
    <row r="235" spans="2:10" ht="15.75">
      <c r="B235" s="254"/>
      <c r="C235" s="331"/>
      <c r="D235" s="345">
        <v>20835</v>
      </c>
      <c r="E235" s="333">
        <v>1</v>
      </c>
      <c r="F235" s="332">
        <v>688603280.24</v>
      </c>
      <c r="G235" s="333">
        <v>1.0000000000000002</v>
      </c>
      <c r="H235" s="330"/>
      <c r="I235" s="383"/>
      <c r="J235" s="381"/>
    </row>
    <row r="236" spans="2:10" ht="15.75">
      <c r="B236" s="254"/>
      <c r="C236" s="311"/>
      <c r="D236" s="311"/>
      <c r="E236" s="311"/>
      <c r="F236" s="311"/>
      <c r="G236" s="311"/>
      <c r="H236" s="330"/>
      <c r="I236" s="383"/>
      <c r="J236" s="381"/>
    </row>
    <row r="237" spans="2:10" ht="15.75">
      <c r="B237" s="254"/>
      <c r="C237" s="362" t="s">
        <v>1782</v>
      </c>
      <c r="D237" s="311"/>
      <c r="E237" s="311"/>
      <c r="F237" s="311"/>
      <c r="G237" s="311"/>
      <c r="H237" s="330"/>
      <c r="I237" s="383"/>
      <c r="J237" s="381"/>
    </row>
    <row r="238" spans="2:10" ht="15.75">
      <c r="B238" s="254"/>
      <c r="C238" s="311"/>
      <c r="D238" s="311"/>
      <c r="E238" s="311"/>
      <c r="F238" s="311"/>
      <c r="G238" s="311"/>
      <c r="H238" s="330"/>
      <c r="I238" s="383"/>
      <c r="J238" s="381"/>
    </row>
    <row r="239" spans="2:10" ht="15.75">
      <c r="B239" s="254"/>
      <c r="C239" s="326" t="s">
        <v>1783</v>
      </c>
      <c r="D239" s="327" t="s">
        <v>682</v>
      </c>
      <c r="E239" s="326" t="s">
        <v>1699</v>
      </c>
      <c r="F239" s="326" t="s">
        <v>1700</v>
      </c>
      <c r="G239" s="326" t="s">
        <v>1699</v>
      </c>
      <c r="H239" s="330"/>
      <c r="I239" s="383"/>
      <c r="J239" s="381"/>
    </row>
    <row r="240" spans="2:10" ht="15.75">
      <c r="B240" s="254"/>
      <c r="C240" s="358" t="s">
        <v>1784</v>
      </c>
      <c r="D240" s="324">
        <v>14456</v>
      </c>
      <c r="E240" s="340">
        <v>0.693832493400528</v>
      </c>
      <c r="F240" s="324">
        <v>449248316.40000033</v>
      </c>
      <c r="G240" s="340">
        <v>0.652405135571563</v>
      </c>
      <c r="H240" s="330"/>
      <c r="I240" s="383"/>
      <c r="J240" s="381"/>
    </row>
    <row r="241" spans="2:10" ht="15.75">
      <c r="B241" s="254"/>
      <c r="C241" s="358" t="s">
        <v>1785</v>
      </c>
      <c r="D241" s="324">
        <v>6379</v>
      </c>
      <c r="E241" s="340">
        <v>0.30616750659947206</v>
      </c>
      <c r="F241" s="324">
        <v>239354963.83999997</v>
      </c>
      <c r="G241" s="340">
        <v>0.3475948644284371</v>
      </c>
      <c r="H241" s="330"/>
      <c r="I241" s="383"/>
      <c r="J241" s="381"/>
    </row>
    <row r="242" spans="2:10" ht="15.75">
      <c r="B242" s="254"/>
      <c r="C242" s="358" t="s">
        <v>141</v>
      </c>
      <c r="D242" s="324"/>
      <c r="E242" s="340">
        <v>0</v>
      </c>
      <c r="F242" s="324"/>
      <c r="G242" s="340">
        <v>0</v>
      </c>
      <c r="H242" s="330"/>
      <c r="I242" s="383"/>
      <c r="J242" s="381"/>
    </row>
    <row r="243" spans="2:10" ht="15.75">
      <c r="B243" s="254"/>
      <c r="C243" s="331"/>
      <c r="D243" s="345">
        <v>20835</v>
      </c>
      <c r="E243" s="333">
        <v>1</v>
      </c>
      <c r="F243" s="332">
        <v>688603280.2400002</v>
      </c>
      <c r="G243" s="333">
        <v>1</v>
      </c>
      <c r="H243" s="330"/>
      <c r="I243" s="383"/>
      <c r="J243" s="381"/>
    </row>
    <row r="244" spans="2:10" ht="15">
      <c r="B244" s="254"/>
      <c r="C244" s="255"/>
      <c r="D244" s="255"/>
      <c r="E244" s="255"/>
      <c r="F244" s="255"/>
      <c r="G244" s="255"/>
      <c r="H244" s="330"/>
      <c r="I244" s="383"/>
      <c r="J244" s="381"/>
    </row>
    <row r="245" spans="2:10" ht="15.75">
      <c r="B245" s="366"/>
      <c r="C245" s="362" t="s">
        <v>1786</v>
      </c>
      <c r="D245" s="311"/>
      <c r="E245" s="324"/>
      <c r="F245" s="354"/>
      <c r="G245" s="367"/>
      <c r="H245" s="330"/>
      <c r="I245" s="383"/>
      <c r="J245" s="381"/>
    </row>
    <row r="246" spans="2:10" ht="15.75">
      <c r="B246" s="366"/>
      <c r="C246" s="311"/>
      <c r="D246" s="311"/>
      <c r="E246" s="311"/>
      <c r="F246" s="311"/>
      <c r="G246" s="311"/>
      <c r="H246" s="330"/>
      <c r="I246" s="383"/>
      <c r="J246" s="381"/>
    </row>
    <row r="247" spans="2:10" ht="15.75">
      <c r="B247" s="366"/>
      <c r="C247" s="326" t="s">
        <v>1787</v>
      </c>
      <c r="D247" s="327" t="s">
        <v>682</v>
      </c>
      <c r="E247" s="326" t="s">
        <v>1699</v>
      </c>
      <c r="F247" s="326" t="s">
        <v>1700</v>
      </c>
      <c r="G247" s="326" t="s">
        <v>1699</v>
      </c>
      <c r="H247" s="330"/>
      <c r="I247" s="383"/>
      <c r="J247" s="381"/>
    </row>
    <row r="248" spans="2:10" ht="15.75">
      <c r="B248" s="366"/>
      <c r="C248" s="363" t="s">
        <v>1788</v>
      </c>
      <c r="D248" s="324">
        <v>20505</v>
      </c>
      <c r="E248" s="340">
        <v>0.9841612670986322</v>
      </c>
      <c r="F248" s="324">
        <v>681515338.8700008</v>
      </c>
      <c r="G248" s="340">
        <v>0.9897067853532013</v>
      </c>
      <c r="H248" s="330"/>
      <c r="I248" s="383"/>
      <c r="J248" s="381"/>
    </row>
    <row r="249" spans="2:10" ht="15.75">
      <c r="B249" s="366"/>
      <c r="C249" s="348" t="s">
        <v>1789</v>
      </c>
      <c r="D249" s="324">
        <v>328</v>
      </c>
      <c r="E249" s="340">
        <v>0.01574274058075354</v>
      </c>
      <c r="F249" s="324">
        <v>7046974.160000002</v>
      </c>
      <c r="G249" s="340">
        <v>0.010233721450678974</v>
      </c>
      <c r="H249" s="330"/>
      <c r="I249" s="383"/>
      <c r="J249" s="381"/>
    </row>
    <row r="250" spans="2:10" ht="15.75">
      <c r="B250" s="366"/>
      <c r="C250" s="348" t="s">
        <v>1790</v>
      </c>
      <c r="D250" s="324">
        <v>2</v>
      </c>
      <c r="E250" s="340">
        <v>9.599232061435085E-05</v>
      </c>
      <c r="F250" s="324">
        <v>40967.21</v>
      </c>
      <c r="G250" s="340">
        <v>5.949319611971872E-05</v>
      </c>
      <c r="H250" s="330"/>
      <c r="I250" s="383"/>
      <c r="J250" s="381"/>
    </row>
    <row r="251" spans="2:10" ht="15.75">
      <c r="B251" s="366"/>
      <c r="C251" s="348" t="s">
        <v>1791</v>
      </c>
      <c r="D251" s="324"/>
      <c r="E251" s="340">
        <v>0</v>
      </c>
      <c r="F251" s="324"/>
      <c r="G251" s="340">
        <v>0</v>
      </c>
      <c r="H251" s="330"/>
      <c r="I251" s="383"/>
      <c r="J251" s="381"/>
    </row>
    <row r="252" spans="2:10" ht="15.75">
      <c r="B252" s="366"/>
      <c r="C252" s="331"/>
      <c r="D252" s="345">
        <v>20835</v>
      </c>
      <c r="E252" s="333">
        <v>1</v>
      </c>
      <c r="F252" s="332">
        <v>688603280.2400008</v>
      </c>
      <c r="G252" s="333">
        <v>1</v>
      </c>
      <c r="H252" s="330"/>
      <c r="I252" s="383"/>
      <c r="J252" s="381"/>
    </row>
    <row r="253" spans="2:8" ht="15.75">
      <c r="B253" s="254"/>
      <c r="C253" s="311"/>
      <c r="D253" s="311"/>
      <c r="E253" s="311"/>
      <c r="F253" s="311"/>
      <c r="G253" s="311"/>
      <c r="H253" s="256"/>
    </row>
    <row r="254" spans="2:8" ht="15.75" thickBot="1">
      <c r="B254" s="368"/>
      <c r="C254" s="369"/>
      <c r="D254" s="369"/>
      <c r="E254" s="369"/>
      <c r="F254" s="369"/>
      <c r="G254" s="369"/>
      <c r="H254" s="37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82" sqref="C82:C86"/>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5" t="s">
        <v>1150</v>
      </c>
      <c r="B1" s="395"/>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1815</v>
      </c>
      <c r="D15" s="247" t="s">
        <v>1800</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1815</v>
      </c>
      <c r="D18" s="247" t="s">
        <v>1800</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5">
        <f>'D. Investor Report'!D93*12</f>
        <v>132.34333816092845</v>
      </c>
      <c r="H75" s="64"/>
    </row>
    <row r="76" spans="1:8" ht="15">
      <c r="A76" s="66" t="s">
        <v>1113</v>
      </c>
      <c r="B76" s="66" t="s">
        <v>1145</v>
      </c>
      <c r="C76" s="375">
        <f>'D. Investor Report'!D94*12</f>
        <v>170.1014771350599</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0">
        <v>0.058548146206838236</v>
      </c>
      <c r="D82" s="376">
        <v>0</v>
      </c>
      <c r="E82" s="376">
        <v>0</v>
      </c>
      <c r="F82" s="376">
        <v>0</v>
      </c>
      <c r="G82" s="377">
        <f>C82</f>
        <v>0.058548146206838236</v>
      </c>
      <c r="H82" s="64"/>
    </row>
    <row r="83" spans="1:8" ht="15">
      <c r="A83" s="66" t="s">
        <v>1120</v>
      </c>
      <c r="B83" s="66" t="s">
        <v>1135</v>
      </c>
      <c r="C83" s="373">
        <v>0.010233721450678974</v>
      </c>
      <c r="D83" s="376">
        <v>0</v>
      </c>
      <c r="E83" s="376">
        <v>0</v>
      </c>
      <c r="F83" s="376">
        <v>0</v>
      </c>
      <c r="G83" s="378">
        <f>C83</f>
        <v>0.010233721450678974</v>
      </c>
      <c r="H83" s="64"/>
    </row>
    <row r="84" spans="1:8" ht="15">
      <c r="A84" s="66" t="s">
        <v>1121</v>
      </c>
      <c r="B84" s="66" t="s">
        <v>1133</v>
      </c>
      <c r="C84" s="373">
        <v>5.949319611971872E-05</v>
      </c>
      <c r="D84" s="376">
        <v>0</v>
      </c>
      <c r="E84" s="376">
        <v>0</v>
      </c>
      <c r="F84" s="376">
        <v>0</v>
      </c>
      <c r="G84" s="378">
        <f>C84</f>
        <v>5.949319611971872E-05</v>
      </c>
      <c r="H84" s="64"/>
    </row>
    <row r="85" spans="1:8" ht="15">
      <c r="A85" s="66" t="s">
        <v>1122</v>
      </c>
      <c r="B85" s="66" t="s">
        <v>1134</v>
      </c>
      <c r="C85" s="373">
        <v>0</v>
      </c>
      <c r="D85" s="376">
        <v>0</v>
      </c>
      <c r="E85" s="376">
        <v>0</v>
      </c>
      <c r="F85" s="376">
        <v>0</v>
      </c>
      <c r="G85" s="378">
        <f>C85</f>
        <v>0</v>
      </c>
      <c r="H85" s="64"/>
    </row>
    <row r="86" spans="1:8" ht="15">
      <c r="A86" s="66" t="s">
        <v>1137</v>
      </c>
      <c r="B86" s="66" t="s">
        <v>1136</v>
      </c>
      <c r="C86" s="373">
        <v>0</v>
      </c>
      <c r="D86" s="376">
        <v>0</v>
      </c>
      <c r="E86" s="376">
        <v>0</v>
      </c>
      <c r="F86" s="376">
        <v>0</v>
      </c>
      <c r="G86" s="378">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2022-02-15T07:02:04Z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2022-02-15T07:02:02Z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bc34ac58-31c7-4ac8-82e6-51357c8c873e</vt:lpwstr>
  </property>
  <property fmtid="{D5CDD505-2E9C-101B-9397-08002B2CF9AE}" pid="9" name="MSIP_Label_3b8d3c1f-739d-4b15-82f9-3af0fe19718a_ContentBits">
    <vt:lpwstr>0</vt:lpwstr>
  </property>
</Properties>
</file>