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1085" activeTab="6"/>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<sst xmlns="http://schemas.openxmlformats.org/spreadsheetml/2006/main" count="2068" uniqueCount="1504">
  <si>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</si>
  <si>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</si>
  <si>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</si>
  <si>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</si>
  <si>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</si>
  <si>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</si>
  <si>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</si>
  <si>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</si>
  <si>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</si>
  <si>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</si>
  <si>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</si>
  <si>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</si>
  <si>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</si>
  <si>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</si>
  <si>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</si>
  <si>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</si>
  <si>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</si>
  <si>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</si>
  <si>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</si>
  <si>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</si>
  <si>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</si>
  <si>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</si>
  <si>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</si>
  <si>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</si>
  <si>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</si>
  <si>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</si>
  <si>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</si>
  <si>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</si>
  <si>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</si>
  <si>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</si>
  <si>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</si>
  <si>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</si>
  <si>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</si>
  <si>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</si>
  <si>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</si>
  <si>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</si>
  <si>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</si>
  <si>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</si>
  <si>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</si>
  <si>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</si>
  <si>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</si>
  <si>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</si>
  <si>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</si>
  <si>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</si>
  <si>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</si>
  <si>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</si>
  <si>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</si>
  <si>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</si>
  <si>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</si>
  <si>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</si>
  <si>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</si>
  <si>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</si>
  <si>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</si>
  <si>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</si>
  <si>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</si>
  <si>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</si>
  <si>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</si>
  <si>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</si>
  <si>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</si>
  <si>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</si>
  <si>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</si>
  <si>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</si>
  <si>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</si>
  <si>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</si>
  <si>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</si>
  <si>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</si>
  <si>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</si>
  <si>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</si>
  <si>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</si>
  <si>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</si>
  <si>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</si>
  <si>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</si>
  <si>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</si>
  <si>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</si>
  <si>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</si>
  <si>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</si>
  <si>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</si>
  <si>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</si>
  <si>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</si>
  <si>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</si>
  <si>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</si>
  <si>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</si>
  <si>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</si>
  <si>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</si>
  <si>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</si>
  <si>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</si>
  <si>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</si>
  <si>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</si>
  <si>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</si>
  <si>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</si>
  <si>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</si>
  <si>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</si>
  <si>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</si>
  <si>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</si>
  <si>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</si>
  <si>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</si>
  <si>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</si>
  <si>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</si>
  <si>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</si>
  <si>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</si>
  <si>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</si>
  <si>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</si>
  <si>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</si>
  <si>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</si>
  <si>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</si>
  <si>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</si>
  <si>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</si>
  <si>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</si>
  <si>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</si>
  <si>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</si>
  <si>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</si>
  <si>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</si>
  <si>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</si>
  <si>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</si>
  <si>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</si>
  <si>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</si>
  <si>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</si>
  <si>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</si>
  <si>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</si>
  <si>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</si>
  <si>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</si>
  <si>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</si>
  <si>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</si>
  <si>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</si>
  <si>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</si>
  <si>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</si>
  <si>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</si>
  <si>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</si>
  <si>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</si>
  <si>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</si>
  <si>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</si>
  <si>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</si>
  <si>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</si>
  <si>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</si>
  <si>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</si>
  <si>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</si>
  <si>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</si>
  <si>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</si>
  <si>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</si>
  <si>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</si>
  <si>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</si>
  <si>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</si>
  <si>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</si>
  <si>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</si>
  <si>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</si>
  <si>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</si>
  <si>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</si>
  <si>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</si>
  <si>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</si>
  <si>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</si>
  <si>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</si>
  <si>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</si>
  <si>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</si>
  <si>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</si>
  <si>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</si>
  <si>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</si>
  <si>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</si>
  <si>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</si>
  <si>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</si>
  <si>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</si>
  <si>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</si>
  <si>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</si>
  <si>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</si>
  <si>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</si>
  <si>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</si>
  <si>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</si>
  <si>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</si>
  <si>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</si>
  <si>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</si>
  <si>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</si>
  <si>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</si>
  <si>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</si>
  <si>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</si>
  <si>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</si>
  <si>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</si>
  <si>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</si>
  <si>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</si>
  <si>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</si>
  <si>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</si>
  <si>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</si>
  <si>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</si>
  <si>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</si>
  <si>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</si>
  <si>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</si>
  <si>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</si>
  <si>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</si>
  <si>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</si>
  <si>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</si>
  <si>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</si>
  <si>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</si>
  <si>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</si>
  <si>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</si>
  <si>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</si>
  <si>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</si>
  <si>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</si>
  <si>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</si>
  <si>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</si>
  <si>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</si>
  <si>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</si>
  <si>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</si>
  <si>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</si>
  <si>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</si>
  <si>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</si>
  <si>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</si>
  <si>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</si>
  <si>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</si>
  <si>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</si>
  <si>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</si>
  <si>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</si>
  <si>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</si>
  <si>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</si>
  <si>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</si>
  <si>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</si>
  <si>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</si>
  <si>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</si>
  <si>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</si>
  <si>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</si>
  <si>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</si>
  <si>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</si>
  <si>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</si>
  <si>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</si>
  <si>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</si>
  <si>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</si>
  <si>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</si>
  <si>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</si>
  <si>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</si>
  <si>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</si>
  <si>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</si>
  <si>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</si>
  <si>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</si>
  <si>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</si>
  <si>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</si>
  <si>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</si>
  <si>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</si>
  <si>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</si>
  <si>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</si>
  <si>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</si>
  <si>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</si>
  <si>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</si>
  <si>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</si>
  <si>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</si>
  <si>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</si>
  <si>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</si>
  <si>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</si>
  <si>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</si>
  <si>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</si>
  <si>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</si>
  <si>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</si>
  <si>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</si>
  <si>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</si>
  <si>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</si>
  <si>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</si>
  <si>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</si>
  <si>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</si>
  <si>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</si>
  <si>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</si>
  <si>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</si>
  <si>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</si>
  <si>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</si>
  <si>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</si>
  <si>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</si>
  <si>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</si>
  <si>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</si>
  <si>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</si>
  <si>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</si>
  <si>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</si>
  <si>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</si>
  <si>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</si>
  <si>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</si>
  <si>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</si>
  <si>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</si>
  <si>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</si>
  <si>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</si>
  <si>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</si>
  <si>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</si>
  <si>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</si>
  <si>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</si>
  <si>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</si>
  <si>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</si>
  <si>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</si>
  <si>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</si>
  <si>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</si>
  <si>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</si>
  <si>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</si>
  <si>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</si>
  <si>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</si>
  <si>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</si>
  <si>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</si>
  <si>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</si>
  <si>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</si>
  <si>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</si>
  <si>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</si>
  <si>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</si>
  <si>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</si>
  <si>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</si>
  <si>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</si>
  <si>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</si>
  <si>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</si>
  <si>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</si>
  <si>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</si>
  <si>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</si>
  <si>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</si>
  <si>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</si>
  <si>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</si>
  <si>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</si>
  <si>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</si>
  <si>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</si>
  <si>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</si>
  <si>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</si>
  <si>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</si>
  <si>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</si>
  <si>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</si>
  <si>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</si>
  <si>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</si>
  <si>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</si>
  <si>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</si>
  <si>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</si>
  <si>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</si>
  <si>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</si>
  <si>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</si>
  <si>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</si>
  <si>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</si>
  <si>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</si>
  <si>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</si>
  <si>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</si>
  <si>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</si>
  <si>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</si>
  <si>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</si>
  <si>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</si>
  <si>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</si>
  <si>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</si>
  <si>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</si>
  <si>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</si>
  <si>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</si>
  <si>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</si>
  <si>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</si>
  <si>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</si>
  <si>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</si>
  <si>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</si>
  <si>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</si>
  <si>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</si>
  <si>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</si>
  <si>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</si>
  <si>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</si>
  <si>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</si>
  <si>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</si>
  <si>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</si>
  <si>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</si>
  <si>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</si>
  <si>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</si>
  <si>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</si>
  <si>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</si>
  <si>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</si>
  <si>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</si>
  <si>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</si>
  <si>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</si>
  <si>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</si>
  <si>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</si>
  <si>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</si>
  <si>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</si>
  <si>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</si>
  <si>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</si>
  <si>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</si>
  <si>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</si>
  <si>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</si>
  <si>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</si>
  <si>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</si>
  <si>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</si>
  <si>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</si>
  <si>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</si>
  <si>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</si>
  <si>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</si>
  <si>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</si>
  <si>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</si>
  <si>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</si>
  <si>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</si>
  <si>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</si>
  <si>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</si>
  <si>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</si>
  <si>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</si>
  <si>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</si>
  <si>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</si>
  <si>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</si>
  <si>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</si>
  <si>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</si>
  <si>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</si>
  <si>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</si>
  <si>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</si>
  <si>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</si>
  <si>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</si>
  <si>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</si>
  <si>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</si>
  <si>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</si>
  <si>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</si>
  <si>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</si>
  <si>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</si>
  <si>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</si>
  <si>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</si>
  <si>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</si>
  <si>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</si>
  <si>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</si>
  <si>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</si>
  <si>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</si>
  <si>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</si>
  <si>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</si>
  <si>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</si>
  <si>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</si>
  <si>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</si>
  <si>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</si>
  <si>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</si>
  <si>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</si>
  <si>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</si>
  <si>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</si>
  <si>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</si>
  <si>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</si>
  <si>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</si>
  <si>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</si>
  <si>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</si>
  <si>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</si>
  <si>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</si>
  <si>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</si>
  <si>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</si>
  <si>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</si>
  <si>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</si>
  <si>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</si>
  <si>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</si>
  <si>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</si>
  <si>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</si>
  <si>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</si>
  <si>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</si>
  <si>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</si>
  <si>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</si>
  <si>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</si>
  <si>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</si>
  <si>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</si>
  <si>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</si>
  <si>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</si>
  <si>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</si>
  <si>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</si>
  <si>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</si>
  <si>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</si>
  <si>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</si>
  <si>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</si>
  <si>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</si>
  <si>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</si>
  <si>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</si>
  <si>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</si>
  <si>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</si>
  <si>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</si>
  <si>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</si>
  <si>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</si>
  <si>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</si>
  <si>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</si>
  <si>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</si>
  <si>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</si>
  <si>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</si>
  <si>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</si>
  <si>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</si>
  <si>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</si>
  <si>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</si>
  <si>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</si>
  <si>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</si>
  <si>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</si>
  <si>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</si>
  <si>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</si>
  <si>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</si>
  <si>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</si>
  <si>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</si>
  <si>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</si>
  <si>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</si>
  <si>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</si>
  <si>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</si>
  <si>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</si>
  <si>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</si>
  <si>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</si>
  <si>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</si>
  <si>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</si>
  <si>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</si>
  <si>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</si>
  <si>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</si>
  <si>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</si>
  <si>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</si>
  <si>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</si>
  <si>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</si>
  <si>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</si>
  <si>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</si>
  <si>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</si>
  <si>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</si>
  <si>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</si>
  <si>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</si>
  <si>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</si>
  <si>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</si>
  <si>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</si>
  <si>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</si>
  <si>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</si>
  <si>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</si>
  <si>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</si>
  <si>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</si>
  <si>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</si>
  <si>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</si>
  <si>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</si>
  <si>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</si>
  <si>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</si>
  <si>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</si>
  <si>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</si>
  <si>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</si>
  <si>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</si>
  <si>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</si>
  <si>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</si>
  <si>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</si>
  <si>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</si>
  <si>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</si>
  <si>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</si>
  <si>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</si>
  <si>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</si>
  <si>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</si>
  <si>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</si>
  <si>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</si>
  <si>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</si>
  <si>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</si>
  <si>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</si>
  <si>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</si>
  <si>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</si>
  <si>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</si>
  <si>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</si>
  <si>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</si>
  <si>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</si>
  <si>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</si>
  <si>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</si>
  <si>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</si>
  <si>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</si>
  <si>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</si>
  <si>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</si>
  <si>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</si>
  <si>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</si>
  <si>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</si>
  <si>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</si>
  <si>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</si>
  <si>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</si>
  <si>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</si>
  <si>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</si>
  <si>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</si>
  <si>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</si>
  <si>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</si>
  <si>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</si>
  <si>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</si>
  <si>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</si>
  <si>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</si>
  <si>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</si>
  <si>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</si>
  <si>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</si>
  <si>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</si>
  <si>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</si>
  <si>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</si>
  <si>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</si>
  <si>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</si>
  <si>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</si>
  <si>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</si>
  <si>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</si>
  <si>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</si>
  <si>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</si>
  <si>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</si>
  <si>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</si>
  <si>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</si>
  <si>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</si>
  <si>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</si>
  <si>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</si>
  <si>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</si>
  <si>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</si>
  <si>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</si>
  <si>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</si>
  <si>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</si>
  <si>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</si>
  <si>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</si>
  <si>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</si>
  <si>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</si>
  <si>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</si>
  <si>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</si>
  <si>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</si>
  <si>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</si>
  <si>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</si>
  <si>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</si>
  <si>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</si>
  <si>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</si>
  <si>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</si>
  <si>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</si>
  <si>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</si>
  <si>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</si>
  <si>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</si>
  <si>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</si>
  <si>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</si>
  <si>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</si>
  <si>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</si>
  <si>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</si>
  <si>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</si>
  <si>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</si>
  <si>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</si>
  <si>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</si>
  <si>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</si>
  <si>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</si>
  <si>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</si>
  <si>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</si>
  <si>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</si>
  <si>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</si>
  <si>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</si>
  <si>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</si>
  <si>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</si>
  <si>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</si>
  <si>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</si>
  <si>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</si>
  <si>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</si>
  <si>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</si>
  <si>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</si>
  <si>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</si>
  <si>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</si>
  <si>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</si>
  <si>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</si>
  <si>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</si>
  <si>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</si>
  <si>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</si>
  <si>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</si>
  <si>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</si>
  <si>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</si>
  <si>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</si>
  <si>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</si>
  <si>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</si>
  <si>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</si>
  <si>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</si>
  <si>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</si>
  <si>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</si>
  <si>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</si>
  <si>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</si>
  <si>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</si>
  <si>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</si>
  <si>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</si>
  <si>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</si>
  <si>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</si>
  <si>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</si>
  <si>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</si>
  <si>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</si>
  <si>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</si>
  <si>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</si>
  <si>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</si>
  <si>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</si>
  <si>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</si>
  <si>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</si>
  <si>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</si>
  <si>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</si>
  <si>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</si>
  <si>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</si>
  <si>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</si>
  <si>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</si>
  <si>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</si>
  <si>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</si>
  <si>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</si>
  <si>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</si>
  <si>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</si>
  <si>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</si>
  <si>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</si>
  <si>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</si>
  <si>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</si>
  <si>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</si>
  <si>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</si>
  <si>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</si>
  <si>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</si>
  <si>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</si>
  <si>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</si>
  <si>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</si>
  <si>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</si>
  <si>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</si>
  <si>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</si>
  <si>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</si>
  <si>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</si>
  <si>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</si>
  <si>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</si>
  <si>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</si>
  <si>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</si>
  <si>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</si>
  <si>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</si>
  <si>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</si>
  <si>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</si>
  <si>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</si>
  <si>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</si>
  <si>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</si>
  <si>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</si>
  <si>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</si>
  <si>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</si>
  <si>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</si>
  <si>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</si>
  <si>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</si>
  <si>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</si>
  <si>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</si>
  <si>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</si>
  <si>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</si>
  <si>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</si>
  <si>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</si>
  <si>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</si>
  <si>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</si>
  <si>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</si>
  <si>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</si>
  <si>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</si>
  <si>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</si>
  <si>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</si>
  <si>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</si>
  <si>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</si>
  <si>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</si>
  <si>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</si>
  <si>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</si>
  <si>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</si>
  <si>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</si>
  <si>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</si>
  <si>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</si>
  <si>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</si>
  <si>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</si>
  <si>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</si>
  <si>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</si>
  <si>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</si>
  <si>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</si>
  <si>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</si>
  <si>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</si>
  <si>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</si>
  <si>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</si>
  <si>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</si>
  <si>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</si>
  <si>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</si>
  <si>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</si>
  <si>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</si>
  <si>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</si>
  <si>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</si>
  <si>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</si>
  <si>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</si>
  <si>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</si>
  <si>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</si>
  <si>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</si>
  <si>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</si>
  <si>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</si>
  <si>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</si>
  <si>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</si>
  <si>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</si>
  <si>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</si>
  <si>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</si>
  <si>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</si>
  <si>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</si>
  <si>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</si>
  <si>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</si>
  <si>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</si>
  <si>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</si>
  <si>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</si>
  <si>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</si>
  <si>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</si>
  <si>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</si>
  <si>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</si>
  <si>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</si>
  <si>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</si>
  <si>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</si>
  <si>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</si>
  <si>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</si>
  <si>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</si>
  <si>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</si>
  <si>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</si>
  <si>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</si>
  <si>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</si>
  <si>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</si>
  <si>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</si>
  <si>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</si>
  <si>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</si>
  <si>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</si>
  <si>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</si>
  <si>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</si>
  <si>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</si>
  <si>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</si>
  <si>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</si>
  <si>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</si>
  <si>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</si>
  <si>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</si>
  <si>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</si>
  <si>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</si>
  <si>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</si>
  <si>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</si>
  <si>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</si>
  <si>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</si>
  <si>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</si>
  <si>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</si>
  <si>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</si>
  <si>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</si>
  <si>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</si>
  <si>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</si>
  <si>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</si>
  <si>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</si>
  <si>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</si>
  <si>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</si>
  <si>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</si>
  <si>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</si>
  <si>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</si>
  <si>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</si>
  <si>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</si>
  <si>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</si>
  <si>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</si>
  <si>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</si>
  <si>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</si>
  <si>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</si>
  <si>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</si>
  <si>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</si>
  <si>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</si>
  <si>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</si>
  <si>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</si>
  <si>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</si>
  <si>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</si>
  <si>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</si>
  <si>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</si>
  <si>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</si>
  <si>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</si>
  <si>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</si>
  <si>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</si>
  <si>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</si>
  <si>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</si>
  <si>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</si>
  <si>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</si>
  <si>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</si>
  <si>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</si>
  <si>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</si>
  <si>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</si>
  <si>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</si>
  <si>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</si>
  <si>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</si>
  <si>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</si>
  <si>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</si>
  <si>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</si>
  <si>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</si>
  <si>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</si>
  <si>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</si>
  <si>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</si>
  <si>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</si>
  <si>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</si>
  <si>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</si>
  <si>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</si>
  <si>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</si>
  <si>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</si>
  <si>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</si>
  <si>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</si>
  <si>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</si>
  <si>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</si>
  <si>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</si>
  <si>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</si>
  <si>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</si>
  <si>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</si>
  <si>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</si>
  <si>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</si>
  <si>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</si>
  <si>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</si>
  <si>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</si>
  <si>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</si>
  <si>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</si>
  <si>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</si>
  <si>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</si>
  <si>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</si>
  <si>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</si>
  <si>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</si>
  <si>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</si>
  <si>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</si>
  <si>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</si>
  <si>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</si>
  <si>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</si>
  <si>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</si>
  <si>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</si>
  <si>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</si>
  <si>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</si>
  <si>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</si>
  <si>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</si>
  <si>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</si>
  <si>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</si>
  <si>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</si>
  <si>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</si>
  <si>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</si>
  <si>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</si>
  <si>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</si>
  <si>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</si>
  <si>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</si>
  <si>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</si>
  <si>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</si>
  <si>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</si>
  <si>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</si>
  <si>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</si>
  <si>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</si>
  <si>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</si>
  <si>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</si>
  <si>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</si>
  <si>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</si>
  <si>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</si>
  <si>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</si>
  <si>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</si>
  <si>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</si>
  <si>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</si>
  <si>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</si>
  <si>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</si>
  <si>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</si>
  <si>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</si>
  <si>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</si>
  <si>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</si>
  <si>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</si>
  <si>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</si>
  <si>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</si>
  <si>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</si>
  <si>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</si>
  <si>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</si>
  <si>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</si>
  <si>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</si>
  <si>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</si>
  <si>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</si>
  <si>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</si>
  <si>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</si>
  <si>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</si>
  <si>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</si>
  <si>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</si>
  <si>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</si>
  <si>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</si>
  <si>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</si>
  <si>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</si>
  <si>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</si>
  <si>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</si>
  <si>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</si>
  <si>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</si>
  <si>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</si>
  <si>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</si>
  <si>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</si>
  <si>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</si>
  <si>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</si>
  <si>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</si>
  <si>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</si>
  <si>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</si>
  <si>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</si>
  <si>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</si>
  <si>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</si>
  <si>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</si>
  <si>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</si>
  <si>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</si>
  <si>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</si>
  <si>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</si>
  <si>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</si>
  <si>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</si>
  <si>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</si>
  <si>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</si>
  <si>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</si>
  <si>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</si>
  <si>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</si>
  <si>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</si>
  <si>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</si>
  <si>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</si>
  <si>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</si>
  <si>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</si>
  <si>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</si>
  <si>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</si>
  <si>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</si>
  <si>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</si>
  <si>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</si>
  <si>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</si>
  <si>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</si>
  <si>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</si>
  <si>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</si>
  <si>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</si>
  <si>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</si>
  <si>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</si>
  <si>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</si>
  <si>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</si>
  <si>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</si>
  <si>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</si>
  <si>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</si>
  <si>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</si>
  <si>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</si>
  <si>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</si>
  <si>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</si>
  <si>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</si>
  <si>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</si>
  <si>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</si>
  <si>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</si>
  <si>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</si>
  <si>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</si>
  <si>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</si>
  <si>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</si>
  <si>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</si>
  <si>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</si>
  <si>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</si>
  <si>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</si>
  <si>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</si>
  <si>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</si>
  <si>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</si>
  <si>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</si>
  <si>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</si>
  <si>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</si>
  <si>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</si>
  <si>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</si>
  <si>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</si>
  <si>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</si>
  <si>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</si>
  <si>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</si>
  <si>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</si>
  <si>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</si>
  <si>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</si>
  <si>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</si>
  <si>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</si>
  <si>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</si>
  <si>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</si>
  <si>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</si>
  <si>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</si>
  <si>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</si>
  <si>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</si>
  <si>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</si>
  <si>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</si>
  <si>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</si>
  <si>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</si>
  <si>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</si>
  <si>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</si>
  <si>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</si>
  <si>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</si>
  <si>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</si>
  <si>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</si>
  <si>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</si>
  <si>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</si>
  <si>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</si>
  <si>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</si>
  <si>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</si>
  <si>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</si>
  <si>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</si>
  <si>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</si>
  <si>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</si>
  <si>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</si>
  <si>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</si>
  <si>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</si>
  <si>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</si>
  <si>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</si>
  <si>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</si>
  <si>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</si>
  <si>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</si>
  <si>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</si>
  <si>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</si>
  <si>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</si>
  <si>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</si>
  <si>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</si>
  <si>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</si>
  <si>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</si>
  <si>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</si>
  <si>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</si>
  <si>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</si>
  <si>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</si>
  <si>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</si>
  <si>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</si>
  <si>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</si>
  <si>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</si>
  <si>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</si>
  <si>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</si>
  <si>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</si>
  <si>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</si>
  <si>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</si>
  <si>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</si>
  <si>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</si>
  <si>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</si>
  <si>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</si>
  <si>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</si>
  <si>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</si>
  <si>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</si>
  <si>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</si>
  <si>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</si>
  <si>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</si>
  <si>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</si>
  <si>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</si>
  <si>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</si>
  <si>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</si>
  <si>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</si>
  <si>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</si>
  <si>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</si>
  <si>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</si>
  <si>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</si>
  <si>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</si>
  <si>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</si>
  <si>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</si>
  <si>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</si>
  <si>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</si>
  <si>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</si>
  <si>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</si>
  <si>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</si>
  <si>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</si>
  <si>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</si>
  <si>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</si>
  <si>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</si>
  <si>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</si>
  <si>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</si>
  <si>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</si>
  <si>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</si>
  <si>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</si>
  <si>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</si>
  <si>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</si>
  <si>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</si>
  <si>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</si>
  <si>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</si>
  <si>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</si>
  <si>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</si>
  <si>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</si>
  <si>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</si>
  <si>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</si>
  <si>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</si>
  <si>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</si>
  <si>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</si>
  <si>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</si>
  <si>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</si>
  <si>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</si>
  <si>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</si>
  <si>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</si>
  <si>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</si>
  <si>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</si>
  <si>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</si>
  <si>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</si>
  <si>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</si>
  <si>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</si>
  <si>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</si>
  <si>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</si>
  <si>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</si>
  <si>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</si>
  <si>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</si>
  <si>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</si>
  <si>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</si>
  <si>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</si>
  <si>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</si>
  <si>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</si>
  <si>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</si>
  <si>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</si>
  <si>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</si>
  <si>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</si>
  <si>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</si>
  <si>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</si>
  <si>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</si>
  <si>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</si>
  <si>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</si>
  <si>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</si>
  <si>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</si>
  <si>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</si>
  <si>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</si>
  <si>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</si>
  <si>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</si>
  <si>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</si>
  <si>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</si>
  <si>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</si>
  <si>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</si>
  <si>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</si>
  <si>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</si>
  <si>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</si>
  <si>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</si>
  <si>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</si>
  <si>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</si>
  <si>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</si>
  <si>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</si>
  <si>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</si>
  <si>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</si>
  <si>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</si>
  <si>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</si>
  <si>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</si>
  <si>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</si>
  <si>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</si>
  <si>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</si>
  <si>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</si>
  <si>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</si>
  <si>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</si>
  <si>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</si>
  <si>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</si>
  <si>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</si>
  <si>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</si>
  <si>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</si>
  <si>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</si>
  <si>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</si>
  <si>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</si>
  <si>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</si>
  <si>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</si>
  <si>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</si>
  <si>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</si>
  <si>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</si>
  <si>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</si>
  <si>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</si>
  <si>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</si>
  <si>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</si>
  <si>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</si>
  <si>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</si>
  <si>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</si>
  <si>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</si>
  <si>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</si>
  <si>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</si>
  <si>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</si>
  <si>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</si>
  <si>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</si>
  <si>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</si>
  <si>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</si>
  <si>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</si>
  <si>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</si>
  <si>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</si>
  <si>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</si>
  <si>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</si>
  <si>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</si>
  <si>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</si>
  <si>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</si>
  <si>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</si>
  <si>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</si>
  <si>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</si>
  <si>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</si>
  <si>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</si>
  <si>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</si>
  <si>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</si>
  <si>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</si>
  <si>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</si>
  <si>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</si>
  <si>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</si>
  <si>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</si>
  <si>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</si>
  <si>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</si>
  <si>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</si>
  <si>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</si>
  <si>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</si>
  <si>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</si>
  <si>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</si>
  <si>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</si>
  <si>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</si>
  <si>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</si>
  <si>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</si>
  <si>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</si>
  <si>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</si>
  <si>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</si>
  <si>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</si>
  <si>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</si>
  <si>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</si>
  <si>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</si>
  <si>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</si>
  <si>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</si>
  <si>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</si>
  <si>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</si>
  <si>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</si>
  <si>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</si>
  <si>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</si>
  <si>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</si>
  <si>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</si>
  <si>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</si>
  <si>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</si>
  <si>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</si>
  <si>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</si>
  <si>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</si>
  <si>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</si>
  <si>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</si>
  <si>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</si>
  <si>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</si>
  <si>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</si>
  <si>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</si>
  <si>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</si>
  <si>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</si>
  <si>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</si>
  <si>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</si>
  <si>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</si>
  <si>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</si>
  <si>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</si>
  <si>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</si>
  <si>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</si>
  <si>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</si>
  <si>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</si>
  <si>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</si>
  <si>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</si>
  <si>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</si>
  <si>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</si>
  <si>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</si>
  <si>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</si>
  <si>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</si>
  <si>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</si>
  <si>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</si>
  <si>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</si>
  <si>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</si>
  <si>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</si>
  <si>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</si>
  <si>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</si>
  <si>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</si>
  <si>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</si>
  <si>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</si>
  <si>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</si>
  <si>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</si>
  <si>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</si>
  <si>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</si>
  <si>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</si>
  <si>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</si>
  <si>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</si>
  <si>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</si>
  <si>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</si>
  <si>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</si>
  <si>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</si>
  <si>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</si>
  <si>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</si>
  <si>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</si>
  <si>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</si>
  <si>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</si>
  <si>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</si>
  <si>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</si>
  <si>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</si>
  <si>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</si>
  <si>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</si>
  <si>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</si>
  <si>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</si>
  <si>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</si>
  <si>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</si>
  <si>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</si>
  <si>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</si>
  <si>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</si>
  <si>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</si>
  <si>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</si>
  <si>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</si>
  <si>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</si>
  <si>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</si>
  <si>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</si>
  <si>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</si>
  <si>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</si>
  <si>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</si>
  <si>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</si>
  <si>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</si>
  <si>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</si>
  <si>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</si>
  <si>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</si>
  <si>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</si>
  <si>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</si>
  <si>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</si>
  <si>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</si>
  <si>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</si>
  <si>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</si>
  <si>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</si>
  <si>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</si>
  <si>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</si>
  <si>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</si>
  <si>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</si>
  <si>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</si>
  <si>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</si>
  <si>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</si>
  <si>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</si>
  <si>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</si>
  <si>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</si>
  <si>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</si>
  <si>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</si>
  <si>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</si>
  <si>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</si>
  <si>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</si>
  <si>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</si>
  <si>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</si>
  <si>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</si>
  <si>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</si>
  <si>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</si>
  <si>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</si>
  <si>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</si>
  <si>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</si>
  <si>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</si>
  <si>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</si>
  <si>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</si>
  <si>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</si>
  <si>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</si>
  <si>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</si>
  <si>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</si>
  <si>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</si>
  <si>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</si>
  <si>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</si>
  <si>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</si>
  <si>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</si>
  <si>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</si>
  <si>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</si>
  <si>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</si>
  <si>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</si>
  <si>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</si>
  <si>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</si>
  <si>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</si>
  <si>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</si>
  <si>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</si>
  <si>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</si>
  <si>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</si>
  <si>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</si>
  <si>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</si>
  <si>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</si>
  <si>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</si>
  <si>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</si>
  <si>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</si>
  <si>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</si>
  <si>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</si>
  <si>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</si>
  <si>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</si>
  <si>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</si>
  <si>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</si>
  <si>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</si>
  <si>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</si>
  <si>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</si>
  <si>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</si>
  <si>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</si>
  <si>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</si>
  <si>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</si>
  <si>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</si>
  <si>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</si>
  <si>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</si>
  <si>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</si>
  <si>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</si>
  <si>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</si>
  <si>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</si>
  <si>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</si>
  <si>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</si>
  <si>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</si>
  <si>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</si>
  <si>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</si>
  <si>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</si>
  <si>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</si>
  <si>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</si>
  <si>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</si>
  <si>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</si>
  <si>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</si>
  <si>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</si>
  <si>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</si>
  <si>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</si>
  <si>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</si>
  <si>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</si>
  <si>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</si>
  <si>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</si>
  <si>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</si>
  <si>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</si>
  <si>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</si>
  <si>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</si>
  <si>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</si>
  <si>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</si>
  <si>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</si>
  <si>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</si>
  <si>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</si>
  <si>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</si>
  <si>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</si>
  <si>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</si>
  <si>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</si>
  <si>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</si>
  <si>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</si>
  <si>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</si>
  <si>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</si>
  <si>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</si>
  <si>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</si>
  <si>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</si>
  <si>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</si>
  <si>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</si>
  <si>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</si>
  <si>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</si>
  <si>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</si>
  <si>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</si>
  <si>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</si>
  <si>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</si>
  <si>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</si>
  <si>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</si>
  <si>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</si>
  <si>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</si>
  <si>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</si>
  <si>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</si>
  <si>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</si>
  <si>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</si>
  <si>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</si>
  <si>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</si>
  <si>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</si>
  <si>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</si>
  <si>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</si>
  <si>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</si>
  <si>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</si>
  <si>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</si>
  <si>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</si>
  <si>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</si>
  <si>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</si>
  <si>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</si>
  <si>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</si>
  <si>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</si>
  <si>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</si>
  <si>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</si>
  <si>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</si>
  <si>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</si>
  <si>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</si>
  <si>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</si>
  <si>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</si>
  <si>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</si>
  <si>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</si>
  <si>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</si>
  <si>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</si>
  <si>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</si>
  <si>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</si>
  <si>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</si>
  <si>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</si>
  <si>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</si>
  <si>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</si>
  <si>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</si>
  <si>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</si>
  <si>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</si>
  <si>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</si>
  <si>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</si>
  <si>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</si>
  <si>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</si>
  <si>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</si>
  <si>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</si>
  <si>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</si>
  <si>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</si>
  <si>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</si>
  <si>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</si>
  <si>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2019 - 2020</t>
  </si>
  <si>
    <t>2021 - 2025</t>
  </si>
  <si>
    <t>2026 - 2030</t>
  </si>
  <si>
    <t>2031 - 2035</t>
  </si>
  <si>
    <t>2036 - 2040</t>
  </si>
  <si>
    <t>2041 - 2045</t>
  </si>
  <si>
    <t>2046 - 2050</t>
  </si>
  <si>
    <t>2051 +</t>
  </si>
  <si>
    <t>Reporting Date: 15/11/2019</t>
  </si>
  <si>
    <t>Cut-off Date:  31/10/2019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</si>
</sst>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Tahoma"/>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31/10/2019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112" sqref="C112:D112"/>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43769</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734.1</v>
      </c>
      <c r="F38" s="41"/>
      <c r="H38" s="23"/>
      <c r="L38" s="23"/>
      <c r="M38" s="23"/>
    </row>
    <row r="39" spans="1:13" ht="15">
      <c r="A39" s="25" t="s">
        <v>65</v>
      </c>
      <c r="B39" s="41" t="s">
        <v>66</v>
      </c>
      <c r="C39" s="143">
        <v>500</v>
      </c>
      <c r="F39" s="41"/>
      <c r="H39" s="23"/>
      <c r="L39" s="23"/>
      <c r="M39" s="23"/>
    </row>
    <row r="40" spans="1:13" ht="15" outlineLevel="1">
      <c r="A40" s="25" t="s">
        <v>67</v>
      </c>
      <c r="B40" s="47" t="s">
        <v>68</v>
      </c>
      <c r="C40" s="25">
        <v>724.9</v>
      </c>
      <c r="F40" s="41"/>
      <c r="H40" s="23"/>
      <c r="L40" s="23"/>
      <c r="M40" s="23"/>
    </row>
    <row r="41" spans="1:13" ht="15" outlineLevel="1">
      <c r="A41" s="25" t="s">
        <v>69</v>
      </c>
      <c r="B41" s="47" t="s">
        <v>70</v>
      </c>
      <c r="C41" s="25">
        <v>555.81</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0.46819999999999995</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734.1</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734.1</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7.519837674909117</v>
      </c>
      <c r="D66" s="296">
        <v>6.418241845424099</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73.90415844315041</v>
      </c>
      <c r="D70" s="273">
        <v>79.07744953417111</v>
      </c>
      <c r="E70" s="21"/>
      <c r="F70" s="49">
        <f aca="true" t="shared" si="1" ref="F70:F76">IF($C$77=0,"",IF(C70="[for completion]","",C70/$C$77))</f>
        <v>0.10067351894787951</v>
      </c>
      <c r="G70" s="49">
        <f>IF($D$77=0,"",IF(D70="[Mark as ND1 if not relevant]","",D70/$D$77))</f>
        <v>0.10772066527423133</v>
      </c>
      <c r="H70" s="23"/>
      <c r="L70" s="23"/>
      <c r="M70" s="23"/>
    </row>
    <row r="71" spans="1:13" ht="15">
      <c r="A71" s="25" t="s">
        <v>114</v>
      </c>
      <c r="B71" s="135" t="s">
        <v>1283</v>
      </c>
      <c r="C71" s="273">
        <v>70.64244720987428</v>
      </c>
      <c r="D71" s="273">
        <v>75.58741851456547</v>
      </c>
      <c r="E71" s="21"/>
      <c r="F71" s="49">
        <f t="shared" si="1"/>
        <v>0.0962303596647882</v>
      </c>
      <c r="G71" s="49">
        <f aca="true" t="shared" si="2" ref="G71:G76">IF($D$77=0,"",IF(D71="[Mark as ND1 if not relevant]","",D71/$D$77))</f>
        <v>0.10296648484132336</v>
      </c>
      <c r="H71" s="23"/>
      <c r="L71" s="23"/>
      <c r="M71" s="23"/>
    </row>
    <row r="72" spans="1:13" ht="15">
      <c r="A72" s="25" t="s">
        <v>115</v>
      </c>
      <c r="B72" s="134" t="s">
        <v>1284</v>
      </c>
      <c r="C72" s="273">
        <v>65.28180172452277</v>
      </c>
      <c r="D72" s="273">
        <v>69.85152784523957</v>
      </c>
      <c r="E72" s="21"/>
      <c r="F72" s="49">
        <f t="shared" si="1"/>
        <v>0.08892799595195955</v>
      </c>
      <c r="G72" s="49">
        <f t="shared" si="2"/>
        <v>0.09515295566859701</v>
      </c>
      <c r="H72" s="23"/>
      <c r="L72" s="23"/>
      <c r="M72" s="23"/>
    </row>
    <row r="73" spans="1:13" ht="15">
      <c r="A73" s="25" t="s">
        <v>116</v>
      </c>
      <c r="B73" s="134" t="s">
        <v>1285</v>
      </c>
      <c r="C73" s="273">
        <v>58.823693325706245</v>
      </c>
      <c r="D73" s="273">
        <v>62.941351858505726</v>
      </c>
      <c r="E73" s="21"/>
      <c r="F73" s="49">
        <f t="shared" si="1"/>
        <v>0.0801306493350457</v>
      </c>
      <c r="G73" s="49">
        <f t="shared" si="2"/>
        <v>0.08573979478849895</v>
      </c>
      <c r="H73" s="23"/>
      <c r="L73" s="23"/>
      <c r="M73" s="23"/>
    </row>
    <row r="74" spans="1:13" ht="15">
      <c r="A74" s="25" t="s">
        <v>117</v>
      </c>
      <c r="B74" s="134" t="s">
        <v>1286</v>
      </c>
      <c r="C74" s="273">
        <v>54.381595067643346</v>
      </c>
      <c r="D74" s="273">
        <v>58.18830672237837</v>
      </c>
      <c r="E74" s="21"/>
      <c r="F74" s="49">
        <f t="shared" si="1"/>
        <v>0.07407954649358055</v>
      </c>
      <c r="G74" s="49">
        <f t="shared" si="2"/>
        <v>0.07926511474813117</v>
      </c>
      <c r="H74" s="23"/>
      <c r="L74" s="23"/>
      <c r="M74" s="23"/>
    </row>
    <row r="75" spans="1:13" ht="15">
      <c r="A75" s="25" t="s">
        <v>118</v>
      </c>
      <c r="B75" s="134" t="s">
        <v>1287</v>
      </c>
      <c r="C75" s="273">
        <v>204.5476349808477</v>
      </c>
      <c r="D75" s="273">
        <v>218.86596942950726</v>
      </c>
      <c r="E75" s="21"/>
      <c r="F75" s="49">
        <f t="shared" si="1"/>
        <v>0.2786383153503979</v>
      </c>
      <c r="G75" s="49">
        <f t="shared" si="2"/>
        <v>0.29814299742492606</v>
      </c>
      <c r="H75" s="23"/>
      <c r="L75" s="23"/>
      <c r="M75" s="23"/>
    </row>
    <row r="76" spans="1:13" ht="15">
      <c r="A76" s="25" t="s">
        <v>119</v>
      </c>
      <c r="B76" s="134" t="s">
        <v>1288</v>
      </c>
      <c r="C76" s="273">
        <v>206.51596926825272</v>
      </c>
      <c r="D76" s="273">
        <v>169.58527611562997</v>
      </c>
      <c r="E76" s="21"/>
      <c r="F76" s="49">
        <f t="shared" si="1"/>
        <v>0.28131961425634866</v>
      </c>
      <c r="G76" s="49">
        <f t="shared" si="2"/>
        <v>0.2310119872542922</v>
      </c>
      <c r="H76" s="23"/>
      <c r="L76" s="23"/>
      <c r="M76" s="23"/>
    </row>
    <row r="77" spans="1:13" ht="15">
      <c r="A77" s="25" t="s">
        <v>120</v>
      </c>
      <c r="B77" s="57" t="s">
        <v>99</v>
      </c>
      <c r="C77" s="146">
        <f>SUM(C70:C76)</f>
        <v>734.0973000199974</v>
      </c>
      <c r="D77" s="146">
        <f>SUM(D70:D76)</f>
        <v>734.0973000199974</v>
      </c>
      <c r="E77" s="41"/>
      <c r="F77" s="51">
        <f>SUM(F70:F76)</f>
        <v>1</v>
      </c>
      <c r="G77" s="51">
        <f>SUM(G70:G76)</f>
        <v>1</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3.2684931506849315</v>
      </c>
      <c r="D89" s="297">
        <v>4.2684931506849315</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734.1</v>
      </c>
      <c r="D112" s="143">
        <v>734.1</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734.1</v>
      </c>
      <c r="D129" s="298">
        <f>SUM(D112:D128)</f>
        <v>734.1</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1470</v>
      </c>
      <c r="E231" s="41"/>
      <c r="H231" s="23"/>
      <c r="L231" s="23"/>
      <c r="M231" s="23"/>
    </row>
    <row r="232" spans="1:13" ht="15">
      <c r="A232" s="25" t="s">
        <v>317</v>
      </c>
      <c r="B232" s="64" t="s">
        <v>318</v>
      </c>
      <c r="C232" s="25" t="s">
        <v>1470</v>
      </c>
      <c r="E232" s="41"/>
      <c r="H232" s="23"/>
      <c r="L232" s="23"/>
      <c r="M232" s="23"/>
    </row>
    <row r="233" spans="1:13" ht="15">
      <c r="A233" s="25" t="s">
        <v>319</v>
      </c>
      <c r="B233" s="64" t="s">
        <v>320</v>
      </c>
      <c r="C233" s="25" t="s">
        <v>1470</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1491</v>
      </c>
      <c r="H321" s="23"/>
    </row>
    <row r="322" spans="1:8" ht="15" outlineLevel="1">
      <c r="A322" s="25" t="s">
        <v>424</v>
      </c>
      <c r="B322" s="39" t="s">
        <v>425</v>
      </c>
      <c r="C322" s="39" t="s">
        <v>1491</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400">
      <selection activeCell="D5" sqref="D5"/>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734.1</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734.1</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22676</v>
      </c>
      <c r="D28" s="102">
        <v>0</v>
      </c>
      <c r="F28" s="276">
        <f>C28</f>
        <v>22676</v>
      </c>
    </row>
    <row r="29" spans="1:6" ht="15" outlineLevel="1">
      <c r="A29" s="102" t="s">
        <v>508</v>
      </c>
      <c r="B29" s="121" t="s">
        <v>1485</v>
      </c>
      <c r="C29" s="276">
        <v>19464</v>
      </c>
      <c r="D29" s="102">
        <v>0</v>
      </c>
      <c r="F29" s="276">
        <f>C29</f>
        <v>19464</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0.008732503756416703</v>
      </c>
      <c r="D36" s="137">
        <v>0</v>
      </c>
      <c r="F36" s="277">
        <f>C36</f>
        <v>0.008732503756416703</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1448</v>
      </c>
      <c r="C99" s="137">
        <v>0.07064738049038631</v>
      </c>
      <c r="D99" s="137">
        <v>0</v>
      </c>
      <c r="E99" s="137"/>
      <c r="F99" s="137">
        <v>0.07064738049038631</v>
      </c>
      <c r="G99" s="102"/>
    </row>
    <row r="100" spans="1:7" ht="15">
      <c r="A100" s="102" t="s">
        <v>611</v>
      </c>
      <c r="B100" s="123" t="s">
        <v>1449</v>
      </c>
      <c r="C100" s="137">
        <v>0.4276768389486682</v>
      </c>
      <c r="D100" s="137">
        <v>0</v>
      </c>
      <c r="E100" s="137"/>
      <c r="F100" s="137">
        <v>0.4276768389486682</v>
      </c>
      <c r="G100" s="102"/>
    </row>
    <row r="101" spans="1:7" ht="15">
      <c r="A101" s="102" t="s">
        <v>612</v>
      </c>
      <c r="B101" s="123" t="s">
        <v>1450</v>
      </c>
      <c r="C101" s="137">
        <v>0.04242370788498853</v>
      </c>
      <c r="D101" s="137">
        <v>0</v>
      </c>
      <c r="E101" s="137"/>
      <c r="F101" s="137">
        <v>0.04242370788498853</v>
      </c>
      <c r="G101" s="102"/>
    </row>
    <row r="102" spans="1:7" ht="15">
      <c r="A102" s="102" t="s">
        <v>613</v>
      </c>
      <c r="B102" s="123" t="s">
        <v>1451</v>
      </c>
      <c r="C102" s="137">
        <v>0.043878991003704355</v>
      </c>
      <c r="D102" s="137">
        <v>0</v>
      </c>
      <c r="E102" s="137"/>
      <c r="F102" s="137">
        <v>0.043878991003704355</v>
      </c>
      <c r="G102" s="102"/>
    </row>
    <row r="103" spans="1:7" ht="15">
      <c r="A103" s="102" t="s">
        <v>614</v>
      </c>
      <c r="B103" s="123" t="s">
        <v>1452</v>
      </c>
      <c r="C103" s="137">
        <v>0.02178514729229141</v>
      </c>
      <c r="D103" s="137">
        <v>0</v>
      </c>
      <c r="E103" s="137"/>
      <c r="F103" s="137">
        <v>0.02178514729229141</v>
      </c>
      <c r="G103" s="102"/>
    </row>
    <row r="104" spans="1:7" ht="15">
      <c r="A104" s="102" t="s">
        <v>615</v>
      </c>
      <c r="B104" s="123" t="s">
        <v>1453</v>
      </c>
      <c r="C104" s="137">
        <v>0.022931733991885694</v>
      </c>
      <c r="D104" s="137">
        <v>0</v>
      </c>
      <c r="E104" s="137"/>
      <c r="F104" s="137">
        <v>0.022931733991885694</v>
      </c>
      <c r="G104" s="102"/>
    </row>
    <row r="105" spans="1:7" ht="15">
      <c r="A105" s="102" t="s">
        <v>616</v>
      </c>
      <c r="B105" s="123" t="s">
        <v>1454</v>
      </c>
      <c r="C105" s="137">
        <v>0.09829775974598695</v>
      </c>
      <c r="D105" s="137">
        <v>0</v>
      </c>
      <c r="E105" s="137"/>
      <c r="F105" s="137">
        <v>0.09829775974598695</v>
      </c>
      <c r="G105" s="102"/>
    </row>
    <row r="106" spans="1:7" ht="15">
      <c r="A106" s="102" t="s">
        <v>617</v>
      </c>
      <c r="B106" s="123" t="s">
        <v>1455</v>
      </c>
      <c r="C106" s="137">
        <v>0.08705239019227377</v>
      </c>
      <c r="D106" s="137">
        <v>0</v>
      </c>
      <c r="E106" s="137"/>
      <c r="F106" s="137">
        <v>0.08705239019227377</v>
      </c>
      <c r="G106" s="102"/>
    </row>
    <row r="107" spans="1:7" ht="15">
      <c r="A107" s="102" t="s">
        <v>618</v>
      </c>
      <c r="B107" s="123" t="s">
        <v>1456</v>
      </c>
      <c r="C107" s="137">
        <v>0.09490209913565002</v>
      </c>
      <c r="D107" s="137">
        <v>0</v>
      </c>
      <c r="E107" s="137"/>
      <c r="F107" s="137">
        <v>0.09490209913565002</v>
      </c>
      <c r="G107" s="102"/>
    </row>
    <row r="108" spans="1:7" ht="15">
      <c r="A108" s="102" t="s">
        <v>619</v>
      </c>
      <c r="B108" s="123" t="s">
        <v>1457</v>
      </c>
      <c r="C108" s="137">
        <v>0.06319456694302346</v>
      </c>
      <c r="D108" s="137">
        <v>0</v>
      </c>
      <c r="E108" s="137"/>
      <c r="F108" s="137">
        <v>0.06319456694302346</v>
      </c>
      <c r="G108" s="102"/>
    </row>
    <row r="109" spans="1:7" ht="15">
      <c r="A109" s="102" t="s">
        <v>620</v>
      </c>
      <c r="B109" s="123" t="s">
        <v>1458</v>
      </c>
      <c r="C109" s="137">
        <v>0.027209384371141294</v>
      </c>
      <c r="D109" s="137">
        <v>0</v>
      </c>
      <c r="E109" s="137"/>
      <c r="F109" s="137">
        <v>0.027209384371141294</v>
      </c>
      <c r="G109" s="102"/>
    </row>
    <row r="110" spans="1:7" ht="15">
      <c r="A110" s="102" t="s">
        <v>621</v>
      </c>
      <c r="B110" s="123" t="s">
        <v>1459</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0.05907282745600437</v>
      </c>
      <c r="D150" s="137">
        <v>0</v>
      </c>
      <c r="E150" s="138"/>
      <c r="F150" s="137">
        <v>0.05907282745600437</v>
      </c>
    </row>
    <row r="151" spans="1:6" ht="15">
      <c r="A151" s="102" t="s">
        <v>644</v>
      </c>
      <c r="B151" s="102" t="s">
        <v>645</v>
      </c>
      <c r="C151" s="137">
        <v>0.9409271725439958</v>
      </c>
      <c r="D151" s="137">
        <v>0</v>
      </c>
      <c r="E151" s="138"/>
      <c r="F151" s="137">
        <v>0.9409271725439958</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0.01602990707046522</v>
      </c>
      <c r="D170" s="137">
        <v>0</v>
      </c>
      <c r="E170" s="138"/>
      <c r="F170" s="137">
        <v>0.01602990707046522</v>
      </c>
    </row>
    <row r="171" spans="1:6" ht="15">
      <c r="A171" s="102" t="s">
        <v>668</v>
      </c>
      <c r="B171" s="124" t="s">
        <v>669</v>
      </c>
      <c r="C171" s="137">
        <v>0.03394312860069267</v>
      </c>
      <c r="D171" s="137">
        <v>0</v>
      </c>
      <c r="E171" s="138"/>
      <c r="F171" s="137">
        <v>0.03394312860069267</v>
      </c>
    </row>
    <row r="172" spans="1:6" ht="15">
      <c r="A172" s="102" t="s">
        <v>670</v>
      </c>
      <c r="B172" s="124" t="s">
        <v>671</v>
      </c>
      <c r="C172" s="137">
        <v>0.019474815367949885</v>
      </c>
      <c r="D172" s="137">
        <v>0</v>
      </c>
      <c r="E172" s="137"/>
      <c r="F172" s="137">
        <v>0.019474815367949885</v>
      </c>
    </row>
    <row r="173" spans="1:6" ht="15">
      <c r="A173" s="102" t="s">
        <v>672</v>
      </c>
      <c r="B173" s="124" t="s">
        <v>673</v>
      </c>
      <c r="C173" s="137">
        <v>0.019913236637162088</v>
      </c>
      <c r="D173" s="137">
        <v>0</v>
      </c>
      <c r="E173" s="137"/>
      <c r="F173" s="137">
        <v>0.019913236637162088</v>
      </c>
    </row>
    <row r="174" spans="1:6" ht="15">
      <c r="A174" s="102" t="s">
        <v>674</v>
      </c>
      <c r="B174" s="124" t="s">
        <v>675</v>
      </c>
      <c r="C174" s="137">
        <v>0.9106389123237301</v>
      </c>
      <c r="D174" s="137">
        <v>0</v>
      </c>
      <c r="E174" s="137"/>
      <c r="F174" s="137">
        <v>0.9106389123237301</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6.727525084025602E-05</v>
      </c>
      <c r="D180" s="137">
        <v>0</v>
      </c>
      <c r="E180" s="138"/>
      <c r="F180" s="137">
        <f>C180</f>
        <v>6.727525084025602E-05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32.37343446816017</v>
      </c>
      <c r="D187" s="276">
        <v>22676</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1486</v>
      </c>
      <c r="C190" s="273">
        <v>254.43779437999956</v>
      </c>
      <c r="D190" s="276">
        <v>15426</v>
      </c>
      <c r="E190" s="129"/>
      <c r="F190" s="116">
        <f>IF($C$214=0,"",IF(C190="[for completion]","",IF(C190="","",C190/$C$214)))</f>
        <v>0.3465995507313109</v>
      </c>
      <c r="G190" s="116">
        <f>IF($D$214=0,"",IF(D190="[for completion]","",IF(D190="","",D190/$D$214)))</f>
        <v>0.6802787087669783</v>
      </c>
    </row>
    <row r="191" spans="1:7" ht="15">
      <c r="A191" s="102" t="s">
        <v>695</v>
      </c>
      <c r="B191" s="123" t="s">
        <v>1487</v>
      </c>
      <c r="C191" s="273">
        <v>285.2119667700021</v>
      </c>
      <c r="D191" s="102">
        <v>5445</v>
      </c>
      <c r="E191" s="129"/>
      <c r="F191" s="116">
        <f aca="true" t="shared" si="1" ref="F191:F213">IF($C$214=0,"",IF(C191="[for completion]","",IF(C191="","",C191/$C$214)))</f>
        <v>0.3885206589947035</v>
      </c>
      <c r="G191" s="116">
        <f aca="true" t="shared" si="2" ref="G191:G213">IF($D$214=0,"",IF(D191="[for completion]","",IF(D191="","",D191/$D$214)))</f>
        <v>0.24012171458811077</v>
      </c>
    </row>
    <row r="192" spans="1:7" ht="15">
      <c r="A192" s="102" t="s">
        <v>696</v>
      </c>
      <c r="B192" s="123" t="s">
        <v>1488</v>
      </c>
      <c r="C192" s="273">
        <v>99.91038425999876</v>
      </c>
      <c r="D192" s="102">
        <v>1162</v>
      </c>
      <c r="E192" s="129"/>
      <c r="F192" s="116">
        <f t="shared" si="1"/>
        <v>0.13609964817644346</v>
      </c>
      <c r="G192" s="116">
        <f t="shared" si="2"/>
        <v>0.05124360557417534</v>
      </c>
    </row>
    <row r="193" spans="1:7" ht="15">
      <c r="A193" s="102" t="s">
        <v>697</v>
      </c>
      <c r="B193" s="123" t="s">
        <v>1489</v>
      </c>
      <c r="C193" s="273">
        <v>54.90466599999735</v>
      </c>
      <c r="D193" s="102">
        <v>472</v>
      </c>
      <c r="E193" s="129"/>
      <c r="F193" s="116">
        <f t="shared" si="1"/>
        <v>0.07479208273685474</v>
      </c>
      <c r="G193" s="116">
        <f t="shared" si="2"/>
        <v>0.020814958546480862</v>
      </c>
    </row>
    <row r="194" spans="1:7" ht="15">
      <c r="A194" s="102" t="s">
        <v>698</v>
      </c>
      <c r="B194" s="123" t="s">
        <v>1490</v>
      </c>
      <c r="C194" s="273">
        <v>39.63248860999998</v>
      </c>
      <c r="D194" s="102">
        <v>171</v>
      </c>
      <c r="E194" s="129"/>
      <c r="F194" s="116">
        <f t="shared" si="1"/>
        <v>0.053988059360687395</v>
      </c>
      <c r="G194" s="116">
        <f t="shared" si="2"/>
        <v>0.007541012524254718</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734.0973000199978</v>
      </c>
      <c r="D214" s="123">
        <f>SUM(D190:D213)</f>
        <v>22676</v>
      </c>
      <c r="E214" s="118"/>
      <c r="F214" s="133">
        <f>SUM(F190:F213)</f>
        <v>1</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0.3811540795511405</v>
      </c>
      <c r="D216" s="102">
        <v>22676</v>
      </c>
      <c r="G216" s="102"/>
    </row>
    <row r="217" ht="15">
      <c r="G217" s="102"/>
    </row>
    <row r="218" spans="2:7" ht="15">
      <c r="B218" s="123" t="s">
        <v>722</v>
      </c>
      <c r="G218" s="102"/>
    </row>
    <row r="219" spans="1:7" ht="15">
      <c r="A219" s="102" t="s">
        <v>723</v>
      </c>
      <c r="B219" s="102" t="s">
        <v>724</v>
      </c>
      <c r="C219" s="278">
        <v>414.6129376799993</v>
      </c>
      <c r="D219" s="102">
        <v>16888</v>
      </c>
      <c r="F219" s="116">
        <f aca="true" t="shared" si="3" ref="F219:F233">IF($C$227=0,"",IF(C219="[for completion]","",C219/$C$227))</f>
        <v>0.5647928928068578</v>
      </c>
      <c r="G219" s="116">
        <f aca="true" t="shared" si="4" ref="G219:G233">IF($D$227=0,"",IF(D219="[for completion]","",D219/$D$227))</f>
        <v>0.7447521608749339</v>
      </c>
    </row>
    <row r="220" spans="1:7" ht="15">
      <c r="A220" s="102" t="s">
        <v>725</v>
      </c>
      <c r="B220" s="102" t="s">
        <v>726</v>
      </c>
      <c r="C220" s="278">
        <v>130.68190559000007</v>
      </c>
      <c r="D220" s="102">
        <v>2676</v>
      </c>
      <c r="F220" s="116">
        <f t="shared" si="3"/>
        <v>0.17801714512019026</v>
      </c>
      <c r="G220" s="116">
        <f t="shared" si="4"/>
        <v>0.11801023108131946</v>
      </c>
    </row>
    <row r="221" spans="1:7" ht="15">
      <c r="A221" s="102" t="s">
        <v>727</v>
      </c>
      <c r="B221" s="102" t="s">
        <v>728</v>
      </c>
      <c r="C221" s="278">
        <v>100.25677440000015</v>
      </c>
      <c r="D221" s="102">
        <v>1814</v>
      </c>
      <c r="F221" s="116">
        <f t="shared" si="3"/>
        <v>0.13657150679789834</v>
      </c>
      <c r="G221" s="116">
        <f t="shared" si="4"/>
        <v>0.07999647204092432</v>
      </c>
    </row>
    <row r="222" spans="1:7" ht="15">
      <c r="A222" s="102" t="s">
        <v>729</v>
      </c>
      <c r="B222" s="102" t="s">
        <v>730</v>
      </c>
      <c r="C222" s="278">
        <v>54.35271734999993</v>
      </c>
      <c r="D222" s="102">
        <v>871</v>
      </c>
      <c r="F222" s="116">
        <f t="shared" si="3"/>
        <v>0.074040208768673</v>
      </c>
      <c r="G222" s="116">
        <f t="shared" si="4"/>
        <v>0.03841065443640854</v>
      </c>
    </row>
    <row r="223" spans="1:7" ht="15">
      <c r="A223" s="102" t="s">
        <v>731</v>
      </c>
      <c r="B223" s="102" t="s">
        <v>732</v>
      </c>
      <c r="C223" s="278">
        <v>21.01113417</v>
      </c>
      <c r="D223" s="102">
        <v>289</v>
      </c>
      <c r="F223" s="116">
        <f t="shared" si="3"/>
        <v>0.028621729257725895</v>
      </c>
      <c r="G223" s="116">
        <f t="shared" si="4"/>
        <v>0.012744752160874933</v>
      </c>
    </row>
    <row r="224" spans="1:7" ht="15">
      <c r="A224" s="102" t="s">
        <v>733</v>
      </c>
      <c r="B224" s="102" t="s">
        <v>734</v>
      </c>
      <c r="C224" s="278">
        <v>5.043281900000001</v>
      </c>
      <c r="D224" s="102">
        <v>69</v>
      </c>
      <c r="F224" s="116">
        <f t="shared" si="3"/>
        <v>0.0068700455646173945</v>
      </c>
      <c r="G224" s="116">
        <f t="shared" si="4"/>
        <v>0.003042864702769448</v>
      </c>
    </row>
    <row r="225" spans="1:7" ht="15">
      <c r="A225" s="102" t="s">
        <v>735</v>
      </c>
      <c r="B225" s="102" t="s">
        <v>736</v>
      </c>
      <c r="C225" s="278">
        <v>6.27978692</v>
      </c>
      <c r="D225" s="102">
        <v>47</v>
      </c>
      <c r="F225" s="116">
        <f t="shared" si="3"/>
        <v>0.008554434023703556</v>
      </c>
      <c r="G225" s="116">
        <f t="shared" si="4"/>
        <v>0.0020726759569588992</v>
      </c>
    </row>
    <row r="226" spans="1:7" ht="15">
      <c r="A226" s="102" t="s">
        <v>737</v>
      </c>
      <c r="B226" s="102" t="s">
        <v>738</v>
      </c>
      <c r="C226" s="278">
        <v>1.8587620099999997</v>
      </c>
      <c r="D226" s="102">
        <v>22</v>
      </c>
      <c r="F226" s="116">
        <f t="shared" si="3"/>
        <v>0.002532037660333801</v>
      </c>
      <c r="G226" s="116">
        <f t="shared" si="4"/>
        <v>0.0009701887458105486</v>
      </c>
    </row>
    <row r="227" spans="1:7" ht="15">
      <c r="A227" s="102" t="s">
        <v>739</v>
      </c>
      <c r="B227" s="132" t="s">
        <v>99</v>
      </c>
      <c r="C227" s="278">
        <f>SUM(C219:C226)</f>
        <v>734.0973000199994</v>
      </c>
      <c r="D227" s="102">
        <f>SUM(D219:D226)</f>
        <v>22676</v>
      </c>
      <c r="F227" s="118">
        <f>SUM(F219:F226)</f>
        <v>1</v>
      </c>
      <c r="G227" s="118">
        <f>SUM(G219:G226)</f>
        <v>1</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0.5238577881444646</v>
      </c>
      <c r="D238" s="102">
        <v>22676</v>
      </c>
      <c r="G238" s="102"/>
    </row>
    <row r="239" ht="15">
      <c r="G239" s="102"/>
    </row>
    <row r="240" spans="2:7" ht="15">
      <c r="B240" s="123" t="s">
        <v>722</v>
      </c>
      <c r="G240" s="102"/>
    </row>
    <row r="241" spans="1:7" ht="15">
      <c r="A241" s="102" t="s">
        <v>757</v>
      </c>
      <c r="B241" s="102" t="s">
        <v>724</v>
      </c>
      <c r="C241" s="278">
        <v>252.3289434099997</v>
      </c>
      <c r="D241" s="102">
        <v>12772</v>
      </c>
      <c r="F241" s="116">
        <f>IF($C$249=0,"",IF(C241="[Mark as ND1 if not relevant]","",C241/$C$249))</f>
        <v>0.3437268375774238</v>
      </c>
      <c r="G241" s="116">
        <f>IF($D$249=0,"",IF(D241="[Mark as ND1 if not relevant]","",D241/$D$249))</f>
        <v>0.5632386664314694</v>
      </c>
    </row>
    <row r="242" spans="1:7" ht="15">
      <c r="A242" s="102" t="s">
        <v>758</v>
      </c>
      <c r="B242" s="102" t="s">
        <v>726</v>
      </c>
      <c r="C242" s="278">
        <v>99.54644365999982</v>
      </c>
      <c r="D242" s="102">
        <v>2548</v>
      </c>
      <c r="F242" s="116">
        <f aca="true" t="shared" si="5" ref="F242:F248">IF($C$249=0,"",IF(C242="[Mark as ND1 if not relevant]","",C242/$C$249))</f>
        <v>0.1356038820157598</v>
      </c>
      <c r="G242" s="116">
        <f aca="true" t="shared" si="6" ref="G242:G248">IF($D$249=0,"",IF(D242="[Mark as ND1 if not relevant]","",D242/$D$249))</f>
        <v>0.1123654965602399</v>
      </c>
    </row>
    <row r="243" spans="1:7" ht="15">
      <c r="A243" s="102" t="s">
        <v>759</v>
      </c>
      <c r="B243" s="102" t="s">
        <v>728</v>
      </c>
      <c r="C243" s="278">
        <v>101.31417118999995</v>
      </c>
      <c r="D243" s="102">
        <v>2302</v>
      </c>
      <c r="F243" s="116">
        <f t="shared" si="5"/>
        <v>0.13801191093774598</v>
      </c>
      <c r="G243" s="116">
        <f t="shared" si="6"/>
        <v>0.10151702240254012</v>
      </c>
    </row>
    <row r="244" spans="1:7" ht="15">
      <c r="A244" s="102" t="s">
        <v>760</v>
      </c>
      <c r="B244" s="102" t="s">
        <v>730</v>
      </c>
      <c r="C244" s="278">
        <v>93.70371609999987</v>
      </c>
      <c r="D244" s="102">
        <v>1838</v>
      </c>
      <c r="F244" s="116">
        <f t="shared" si="5"/>
        <v>0.12764481778838724</v>
      </c>
      <c r="G244" s="116">
        <f t="shared" si="6"/>
        <v>0.08105485976362674</v>
      </c>
    </row>
    <row r="245" spans="1:7" ht="15">
      <c r="A245" s="102" t="s">
        <v>761</v>
      </c>
      <c r="B245" s="102" t="s">
        <v>732</v>
      </c>
      <c r="C245" s="278">
        <v>80.72265017000016</v>
      </c>
      <c r="D245" s="102">
        <v>1500</v>
      </c>
      <c r="F245" s="116">
        <f t="shared" si="5"/>
        <v>0.10996178594826733</v>
      </c>
      <c r="G245" s="116">
        <f t="shared" si="6"/>
        <v>0.06614923266890103</v>
      </c>
    </row>
    <row r="246" spans="1:7" ht="15">
      <c r="A246" s="102" t="s">
        <v>762</v>
      </c>
      <c r="B246" s="102" t="s">
        <v>734</v>
      </c>
      <c r="C246" s="278">
        <v>55.97006216999994</v>
      </c>
      <c r="D246" s="102">
        <v>942</v>
      </c>
      <c r="F246" s="116">
        <f t="shared" si="5"/>
        <v>0.07624338377007396</v>
      </c>
      <c r="G246" s="116">
        <f t="shared" si="6"/>
        <v>0.04154171811606985</v>
      </c>
    </row>
    <row r="247" spans="1:7" ht="15">
      <c r="A247" s="102" t="s">
        <v>763</v>
      </c>
      <c r="B247" s="102" t="s">
        <v>736</v>
      </c>
      <c r="C247" s="278">
        <v>38.03052141999996</v>
      </c>
      <c r="D247" s="102">
        <v>585</v>
      </c>
      <c r="F247" s="116">
        <f t="shared" si="5"/>
        <v>0.05180583203202609</v>
      </c>
      <c r="G247" s="116">
        <f t="shared" si="6"/>
        <v>0.025798200740871406</v>
      </c>
    </row>
    <row r="248" spans="1:7" ht="15">
      <c r="A248" s="102" t="s">
        <v>764</v>
      </c>
      <c r="B248" s="102" t="s">
        <v>738</v>
      </c>
      <c r="C248" s="278">
        <v>12.480791899999994</v>
      </c>
      <c r="D248" s="102">
        <v>189</v>
      </c>
      <c r="F248" s="116">
        <f t="shared" si="5"/>
        <v>0.01700154993031574</v>
      </c>
      <c r="G248" s="116">
        <f t="shared" si="6"/>
        <v>0.00833480331628153</v>
      </c>
    </row>
    <row r="249" spans="1:7" ht="15">
      <c r="A249" s="102" t="s">
        <v>765</v>
      </c>
      <c r="B249" s="132" t="s">
        <v>99</v>
      </c>
      <c r="C249" s="278">
        <f>SUM(C241:C248)</f>
        <v>734.0973000199995</v>
      </c>
      <c r="D249" s="102">
        <f>SUM(D241:D248)</f>
        <v>22676</v>
      </c>
      <c r="F249" s="118">
        <f>SUM(F241:F248)</f>
        <v>0.9999999999999999</v>
      </c>
      <c r="G249" s="118">
        <f>SUM(G241:G248)</f>
        <v>0.9999999999999999</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0.6881974337001876</v>
      </c>
      <c r="E260" s="118"/>
      <c r="F260" s="118"/>
      <c r="G260" s="118"/>
    </row>
    <row r="261" spans="1:6" ht="15">
      <c r="A261" s="102" t="s">
        <v>778</v>
      </c>
      <c r="B261" s="102" t="s">
        <v>779</v>
      </c>
      <c r="C261" s="271">
        <v>0.28397758785425303</v>
      </c>
      <c r="E261" s="118"/>
      <c r="F261" s="118"/>
    </row>
    <row r="262" spans="1:6" ht="15">
      <c r="A262" s="102" t="s">
        <v>780</v>
      </c>
      <c r="B262" s="102" t="s">
        <v>781</v>
      </c>
      <c r="C262" s="271">
        <v>0.0278249784455595</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1.0000000000000002</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1471</v>
      </c>
    </row>
    <row r="7" spans="1:3" ht="15">
      <c r="A7" s="1" t="s">
        <v>924</v>
      </c>
      <c r="B7" s="38" t="s">
        <v>925</v>
      </c>
      <c r="C7" s="275" t="s">
        <v>1472</v>
      </c>
    </row>
    <row r="8" spans="1:3" ht="15">
      <c r="A8" s="1" t="s">
        <v>926</v>
      </c>
      <c r="B8" s="38" t="s">
        <v>927</v>
      </c>
      <c r="C8" s="275" t="s">
        <v>1473</v>
      </c>
    </row>
    <row r="9" spans="1:3" ht="15">
      <c r="A9" s="1" t="s">
        <v>928</v>
      </c>
      <c r="B9" s="38" t="s">
        <v>929</v>
      </c>
      <c r="C9" s="102" t="s">
        <v>1474</v>
      </c>
    </row>
    <row r="10" spans="1:3" ht="44.25" customHeight="1">
      <c r="A10" s="1" t="s">
        <v>930</v>
      </c>
      <c r="B10" s="38" t="s">
        <v>1149</v>
      </c>
      <c r="C10" s="102" t="s">
        <v>1475</v>
      </c>
    </row>
    <row r="11" spans="1:3" ht="54.75" customHeight="1">
      <c r="A11" s="1" t="s">
        <v>931</v>
      </c>
      <c r="B11" s="38" t="s">
        <v>932</v>
      </c>
      <c r="C11" s="102" t="s">
        <v>1476</v>
      </c>
    </row>
    <row r="12" spans="1:3" ht="60">
      <c r="A12" s="1" t="s">
        <v>933</v>
      </c>
      <c r="B12" s="38" t="s">
        <v>934</v>
      </c>
      <c r="C12" s="102" t="s">
        <v>1477</v>
      </c>
    </row>
    <row r="13" spans="1:3" ht="15">
      <c r="A13" s="1" t="s">
        <v>935</v>
      </c>
      <c r="B13" s="38" t="s">
        <v>936</v>
      </c>
      <c r="C13" s="102" t="s">
        <v>1478</v>
      </c>
    </row>
    <row r="14" spans="1:3" ht="30">
      <c r="A14" s="1" t="s">
        <v>937</v>
      </c>
      <c r="B14" s="38" t="s">
        <v>938</v>
      </c>
      <c r="C14" s="102" t="s">
        <v>1479</v>
      </c>
    </row>
    <row r="15" spans="1:3" ht="15">
      <c r="A15" s="1" t="s">
        <v>939</v>
      </c>
      <c r="B15" s="38" t="s">
        <v>940</v>
      </c>
      <c r="C15" s="102" t="s">
        <v>1480</v>
      </c>
    </row>
    <row r="16" spans="1:3" ht="30">
      <c r="A16" s="1" t="s">
        <v>941</v>
      </c>
      <c r="B16" s="42" t="s">
        <v>942</v>
      </c>
      <c r="C16" s="102" t="s">
        <v>1481</v>
      </c>
    </row>
    <row r="17" spans="1:3" ht="45">
      <c r="A17" s="1" t="s">
        <v>943</v>
      </c>
      <c r="B17" s="42" t="s">
        <v>944</v>
      </c>
      <c r="C17" s="102" t="s">
        <v>1482</v>
      </c>
    </row>
    <row r="18" spans="1:3" ht="15">
      <c r="A18" s="1" t="s">
        <v>945</v>
      </c>
      <c r="B18" s="42" t="s">
        <v>946</v>
      </c>
      <c r="C18" s="102" t="s">
        <v>1483</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51.7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229">
      <selection activeCell="L26" sqref="L26"/>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1493</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281"/>
      <c r="F31" s="282"/>
      <c r="G31" s="163"/>
      <c r="H31" s="158"/>
      <c r="J31" s="182"/>
      <c r="K31" s="182"/>
    </row>
    <row r="32" spans="2:11" ht="15.75">
      <c r="B32" s="156"/>
      <c r="C32" s="183" t="s">
        <v>1334</v>
      </c>
      <c r="D32" s="163"/>
      <c r="E32" s="185">
        <v>721502179.9720343</v>
      </c>
      <c r="F32" s="281"/>
      <c r="G32" s="163"/>
      <c r="H32" s="158"/>
      <c r="J32" s="182"/>
      <c r="K32" s="182"/>
    </row>
    <row r="33" spans="2:11" ht="15">
      <c r="B33" s="156"/>
      <c r="C33" s="184" t="s">
        <v>1335</v>
      </c>
      <c r="D33" s="163"/>
      <c r="E33" s="283"/>
      <c r="F33" s="281"/>
      <c r="G33" s="163"/>
      <c r="H33" s="158"/>
      <c r="J33" s="182"/>
      <c r="K33" s="182"/>
    </row>
    <row r="34" spans="2:11" ht="15.75">
      <c r="B34" s="156"/>
      <c r="C34" s="183" t="s">
        <v>1336</v>
      </c>
      <c r="D34" s="163"/>
      <c r="E34" s="280">
        <v>0.78740157480315</v>
      </c>
      <c r="F34" s="281"/>
      <c r="G34" s="163"/>
      <c r="H34" s="158"/>
      <c r="J34" s="182"/>
      <c r="K34" s="182"/>
    </row>
    <row r="35" spans="2:11" ht="15">
      <c r="B35" s="156"/>
      <c r="C35" s="181" t="s">
        <v>1337</v>
      </c>
      <c r="D35" s="181"/>
      <c r="E35" s="283"/>
      <c r="F35" s="281"/>
      <c r="G35" s="163"/>
      <c r="H35" s="158"/>
      <c r="J35" s="182"/>
      <c r="K35" s="182"/>
    </row>
    <row r="36" spans="2:11" ht="15.75">
      <c r="B36" s="156"/>
      <c r="C36" s="183" t="s">
        <v>1336</v>
      </c>
      <c r="D36" s="163"/>
      <c r="E36" s="185">
        <v>657969.1099999963</v>
      </c>
      <c r="F36" s="281"/>
      <c r="G36" s="163"/>
      <c r="H36" s="158"/>
      <c r="J36" s="182"/>
      <c r="K36" s="182"/>
    </row>
    <row r="37" spans="2:11" ht="45" customHeight="1">
      <c r="B37" s="156"/>
      <c r="C37" s="186" t="s">
        <v>1338</v>
      </c>
      <c r="D37" s="186"/>
      <c r="E37" s="283"/>
      <c r="F37" s="281"/>
      <c r="G37" s="163"/>
      <c r="H37" s="158"/>
      <c r="J37" s="182"/>
      <c r="K37" s="182"/>
    </row>
    <row r="38" spans="2:11" ht="15" customHeight="1">
      <c r="B38" s="156"/>
      <c r="C38" s="186"/>
      <c r="D38" s="186"/>
      <c r="E38" s="282"/>
      <c r="F38" s="281"/>
      <c r="G38" s="163"/>
      <c r="H38" s="158"/>
      <c r="J38" s="182"/>
      <c r="K38" s="182"/>
    </row>
    <row r="39" spans="2:11" ht="15.75" customHeight="1">
      <c r="B39" s="156"/>
      <c r="C39" s="187" t="s">
        <v>1336</v>
      </c>
      <c r="D39" s="163"/>
      <c r="E39" s="284"/>
      <c r="F39" s="281"/>
      <c r="G39" s="163"/>
      <c r="H39" s="158"/>
      <c r="J39" s="182"/>
      <c r="K39" s="182"/>
    </row>
    <row r="40" spans="2:11" ht="30" customHeight="1">
      <c r="B40" s="156"/>
      <c r="C40" s="188" t="s">
        <v>1339</v>
      </c>
      <c r="D40" s="188"/>
      <c r="E40" s="281"/>
      <c r="F40" s="281"/>
      <c r="G40" s="163"/>
      <c r="H40" s="158"/>
      <c r="J40" s="182"/>
      <c r="K40" s="182"/>
    </row>
    <row r="41" spans="2:11" ht="15" customHeight="1">
      <c r="B41" s="156"/>
      <c r="C41" s="188"/>
      <c r="D41" s="188"/>
      <c r="E41" s="283"/>
      <c r="F41" s="285"/>
      <c r="G41" s="163"/>
      <c r="H41" s="158"/>
      <c r="J41" s="182"/>
      <c r="K41" s="182"/>
    </row>
    <row r="42" spans="2:11" ht="15" customHeight="1">
      <c r="B42" s="156"/>
      <c r="C42" s="189"/>
      <c r="D42" s="189"/>
      <c r="E42" s="283"/>
      <c r="F42" s="281"/>
      <c r="G42" s="163"/>
      <c r="H42" s="158"/>
      <c r="J42" s="182"/>
      <c r="K42" s="182"/>
    </row>
    <row r="43" spans="2:11" ht="15.75">
      <c r="B43" s="156"/>
      <c r="C43" s="183" t="s">
        <v>1340</v>
      </c>
      <c r="D43" s="163"/>
      <c r="E43" s="283"/>
      <c r="F43" s="185">
        <v>568769921.8438855</v>
      </c>
      <c r="G43" s="163"/>
      <c r="H43" s="158"/>
      <c r="J43" s="182"/>
      <c r="K43" s="182"/>
    </row>
    <row r="44" spans="2:11" ht="75" customHeight="1">
      <c r="B44" s="156"/>
      <c r="C44" s="190" t="s">
        <v>1341</v>
      </c>
      <c r="D44" s="190"/>
      <c r="E44" s="281"/>
      <c r="F44" s="285"/>
      <c r="G44" s="163"/>
      <c r="H44" s="158"/>
      <c r="J44" s="182"/>
      <c r="K44" s="182"/>
    </row>
    <row r="45" spans="2:11" ht="15" customHeight="1">
      <c r="B45" s="156"/>
      <c r="C45" s="157"/>
      <c r="D45" s="163"/>
      <c r="E45" s="286">
        <v>8321225.367479452</v>
      </c>
      <c r="F45" s="283"/>
      <c r="G45" s="163"/>
      <c r="H45" s="158"/>
      <c r="J45" s="182"/>
      <c r="K45" s="182"/>
    </row>
    <row r="46" spans="2:11" ht="15.75" customHeight="1">
      <c r="B46" s="156"/>
      <c r="C46" s="179" t="s">
        <v>1342</v>
      </c>
      <c r="D46" s="163"/>
      <c r="E46" s="287"/>
      <c r="F46" s="191">
        <v>560448696.4764061</v>
      </c>
      <c r="G46" s="163"/>
      <c r="H46" s="158"/>
      <c r="J46" s="182"/>
      <c r="K46" s="182"/>
    </row>
    <row r="47" spans="2:11" ht="30" customHeight="1">
      <c r="B47" s="156"/>
      <c r="C47" s="192" t="s">
        <v>1343</v>
      </c>
      <c r="D47" s="192"/>
      <c r="E47" s="288"/>
      <c r="F47" s="285"/>
      <c r="G47" s="163"/>
      <c r="H47" s="158"/>
      <c r="J47" s="182"/>
      <c r="K47" s="182"/>
    </row>
    <row r="48" spans="2:11" ht="15" customHeight="1">
      <c r="B48" s="156"/>
      <c r="C48" s="157"/>
      <c r="D48" s="163"/>
      <c r="E48" s="289"/>
      <c r="F48" s="191">
        <v>509178082</v>
      </c>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724898116.2452159</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724898116.2452159</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555808246.02</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16013991.469508328</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1492</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734097300.0199974</v>
      </c>
      <c r="E86" s="205"/>
      <c r="F86" s="205"/>
      <c r="G86" s="208"/>
      <c r="H86" s="158"/>
    </row>
    <row r="87" spans="2:8" ht="15">
      <c r="B87" s="156"/>
      <c r="C87" s="206" t="s">
        <v>1365</v>
      </c>
      <c r="D87" s="209">
        <v>1616417108.7599866</v>
      </c>
      <c r="E87" s="210"/>
      <c r="F87" s="205"/>
      <c r="G87" s="211"/>
      <c r="H87" s="158"/>
    </row>
    <row r="88" spans="2:8" ht="15">
      <c r="B88" s="156"/>
      <c r="C88" s="206" t="s">
        <v>1366</v>
      </c>
      <c r="D88" s="207">
        <v>32373.31540042324</v>
      </c>
      <c r="E88" s="205"/>
      <c r="F88" s="205"/>
      <c r="G88" s="208"/>
      <c r="H88" s="158"/>
    </row>
    <row r="89" spans="2:8" ht="15">
      <c r="B89" s="156"/>
      <c r="C89" s="206" t="s">
        <v>1367</v>
      </c>
      <c r="D89" s="207">
        <v>80725.06936893567</v>
      </c>
      <c r="E89" s="205"/>
      <c r="F89" s="205"/>
      <c r="G89" s="208"/>
      <c r="H89" s="158"/>
    </row>
    <row r="90" spans="2:8" ht="15">
      <c r="B90" s="156"/>
      <c r="C90" s="206" t="s">
        <v>1368</v>
      </c>
      <c r="D90" s="207">
        <v>1386275.19</v>
      </c>
      <c r="E90" s="205"/>
      <c r="F90" s="205"/>
      <c r="G90" s="208"/>
      <c r="H90" s="158"/>
    </row>
    <row r="91" spans="2:8" ht="15">
      <c r="B91" s="156"/>
      <c r="C91" s="206" t="s">
        <v>1369</v>
      </c>
      <c r="D91" s="207">
        <v>1500000</v>
      </c>
      <c r="E91" s="205"/>
      <c r="F91" s="205"/>
      <c r="G91" s="208"/>
      <c r="H91" s="158"/>
    </row>
    <row r="92" spans="2:8" ht="15">
      <c r="B92" s="156"/>
      <c r="C92" s="206" t="s">
        <v>1370</v>
      </c>
      <c r="D92" s="207">
        <v>22676</v>
      </c>
      <c r="E92" s="205"/>
      <c r="F92" s="205"/>
      <c r="G92" s="208"/>
      <c r="H92" s="158"/>
    </row>
    <row r="93" spans="2:8" ht="15">
      <c r="B93" s="156"/>
      <c r="C93" s="206" t="s">
        <v>1371</v>
      </c>
      <c r="D93" s="212">
        <v>10.42776247962614</v>
      </c>
      <c r="E93" s="213"/>
      <c r="F93" s="214"/>
      <c r="G93" s="215"/>
      <c r="H93" s="158"/>
    </row>
    <row r="94" spans="2:8" ht="15">
      <c r="B94" s="156"/>
      <c r="C94" s="206" t="s">
        <v>1372</v>
      </c>
      <c r="D94" s="216">
        <v>13.758798792801144</v>
      </c>
      <c r="E94" s="213"/>
      <c r="F94" s="214"/>
      <c r="G94" s="217"/>
      <c r="H94" s="158"/>
    </row>
    <row r="95" spans="2:8" ht="15">
      <c r="B95" s="156"/>
      <c r="C95" s="206" t="s">
        <v>1373</v>
      </c>
      <c r="D95" s="212">
        <v>24.18656127242705</v>
      </c>
      <c r="E95" s="213"/>
      <c r="F95" s="214"/>
      <c r="G95" s="218"/>
      <c r="H95" s="158"/>
    </row>
    <row r="96" spans="2:8" ht="15">
      <c r="B96" s="156"/>
      <c r="C96" s="206" t="s">
        <v>1374</v>
      </c>
      <c r="D96" s="219">
        <v>0.6555118932065207</v>
      </c>
      <c r="E96" s="205"/>
      <c r="F96" s="214"/>
      <c r="G96" s="218"/>
      <c r="H96" s="158"/>
    </row>
    <row r="97" spans="2:8" ht="15">
      <c r="B97" s="156"/>
      <c r="C97" s="206" t="s">
        <v>1375</v>
      </c>
      <c r="D97" s="219">
        <v>0.3811540795511405</v>
      </c>
      <c r="E97" s="205"/>
      <c r="F97" s="214"/>
      <c r="G97" s="218"/>
      <c r="H97" s="158"/>
    </row>
    <row r="98" spans="2:8" ht="15">
      <c r="B98" s="156"/>
      <c r="C98" s="206" t="s">
        <v>1376</v>
      </c>
      <c r="D98" s="219">
        <v>0.5238577881444646</v>
      </c>
      <c r="E98" s="205"/>
      <c r="F98" s="218"/>
      <c r="G98" s="218"/>
      <c r="H98" s="158"/>
    </row>
    <row r="99" spans="2:8" ht="15">
      <c r="B99" s="156"/>
      <c r="C99" s="206" t="s">
        <v>1377</v>
      </c>
      <c r="D99" s="220">
        <v>0.02218022771639167</v>
      </c>
      <c r="E99" s="205"/>
      <c r="F99" s="218"/>
      <c r="G99" s="218"/>
      <c r="H99" s="158"/>
    </row>
    <row r="100" spans="2:8" ht="15">
      <c r="B100" s="156"/>
      <c r="C100" s="206" t="s">
        <v>1378</v>
      </c>
      <c r="D100" s="220">
        <v>0.9409271725439958</v>
      </c>
      <c r="E100" s="205"/>
      <c r="F100" s="218"/>
      <c r="G100" s="218"/>
      <c r="H100" s="158"/>
    </row>
    <row r="101" spans="2:8" ht="15">
      <c r="B101" s="156"/>
      <c r="C101" s="206" t="s">
        <v>1379</v>
      </c>
      <c r="D101" s="220">
        <v>0.046785144270472596</v>
      </c>
      <c r="E101" s="205"/>
      <c r="F101" s="218"/>
      <c r="G101" s="218"/>
      <c r="H101" s="158"/>
    </row>
    <row r="102" spans="2:8" ht="15">
      <c r="B102" s="156"/>
      <c r="C102" s="206" t="s">
        <v>1380</v>
      </c>
      <c r="D102" s="220">
        <v>0.012287683185531773</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9590</v>
      </c>
      <c r="E109" s="227">
        <v>0.42291409419650733</v>
      </c>
      <c r="F109" s="221">
        <v>145599037.47999984</v>
      </c>
      <c r="G109" s="227">
        <v>0.1983375193942727</v>
      </c>
      <c r="H109" s="158"/>
    </row>
    <row r="110" spans="2:8" ht="15">
      <c r="B110" s="156"/>
      <c r="C110" s="225" t="s">
        <v>1387</v>
      </c>
      <c r="D110" s="226">
        <v>3936</v>
      </c>
      <c r="E110" s="227">
        <v>0.17357558652319632</v>
      </c>
      <c r="F110" s="221">
        <v>130389951.56999955</v>
      </c>
      <c r="G110" s="227">
        <v>0.17761944032003288</v>
      </c>
      <c r="H110" s="158"/>
    </row>
    <row r="111" spans="2:8" ht="15">
      <c r="B111" s="156"/>
      <c r="C111" s="225" t="s">
        <v>1388</v>
      </c>
      <c r="D111" s="226">
        <v>3362</v>
      </c>
      <c r="E111" s="227">
        <v>0.1482624801552302</v>
      </c>
      <c r="F111" s="221">
        <v>138623948.62999994</v>
      </c>
      <c r="G111" s="227">
        <v>0.18883593309255237</v>
      </c>
      <c r="H111" s="158"/>
    </row>
    <row r="112" spans="2:8" ht="15">
      <c r="B112" s="156"/>
      <c r="C112" s="225" t="s">
        <v>1389</v>
      </c>
      <c r="D112" s="226">
        <v>2676</v>
      </c>
      <c r="E112" s="227">
        <v>0.11801023108131946</v>
      </c>
      <c r="F112" s="221">
        <v>130681905.59000008</v>
      </c>
      <c r="G112" s="227">
        <v>0.17801714512019026</v>
      </c>
      <c r="H112" s="158"/>
    </row>
    <row r="113" spans="2:8" ht="15">
      <c r="B113" s="156"/>
      <c r="C113" s="225" t="s">
        <v>1390</v>
      </c>
      <c r="D113" s="226">
        <v>1814</v>
      </c>
      <c r="E113" s="227">
        <v>0.07999647204092432</v>
      </c>
      <c r="F113" s="221">
        <v>100256774.40000015</v>
      </c>
      <c r="G113" s="227">
        <v>0.13657150679789834</v>
      </c>
      <c r="H113" s="158"/>
    </row>
    <row r="114" spans="2:8" ht="15">
      <c r="B114" s="156"/>
      <c r="C114" s="225" t="s">
        <v>1391</v>
      </c>
      <c r="D114" s="226">
        <v>871</v>
      </c>
      <c r="E114" s="227">
        <v>0.03841065443640854</v>
      </c>
      <c r="F114" s="221">
        <v>54352717.34999993</v>
      </c>
      <c r="G114" s="227">
        <v>0.074040208768673</v>
      </c>
      <c r="H114" s="158"/>
    </row>
    <row r="115" spans="2:8" ht="15">
      <c r="B115" s="156"/>
      <c r="C115" s="225" t="s">
        <v>1392</v>
      </c>
      <c r="D115" s="226">
        <v>289</v>
      </c>
      <c r="E115" s="227">
        <v>0.012744752160874933</v>
      </c>
      <c r="F115" s="221">
        <v>21011134.169999998</v>
      </c>
      <c r="G115" s="227">
        <v>0.02862172925772589</v>
      </c>
      <c r="H115" s="158"/>
    </row>
    <row r="116" spans="2:8" ht="15">
      <c r="B116" s="156"/>
      <c r="C116" s="225" t="s">
        <v>1393</v>
      </c>
      <c r="D116" s="226">
        <v>69</v>
      </c>
      <c r="E116" s="227">
        <v>0.003042864702769448</v>
      </c>
      <c r="F116" s="221">
        <v>5043281.900000001</v>
      </c>
      <c r="G116" s="227">
        <v>0.0068700455646173945</v>
      </c>
      <c r="H116" s="158"/>
    </row>
    <row r="117" spans="2:8" ht="15">
      <c r="B117" s="156"/>
      <c r="C117" s="225" t="s">
        <v>1394</v>
      </c>
      <c r="D117" s="226">
        <v>47</v>
      </c>
      <c r="E117" s="227">
        <v>0.0020726759569588992</v>
      </c>
      <c r="F117" s="221">
        <v>6279786.92</v>
      </c>
      <c r="G117" s="227">
        <v>0.008554434023703556</v>
      </c>
      <c r="H117" s="158"/>
    </row>
    <row r="118" spans="2:8" ht="15">
      <c r="B118" s="156"/>
      <c r="C118" s="225" t="s">
        <v>1395</v>
      </c>
      <c r="D118" s="226">
        <v>22</v>
      </c>
      <c r="E118" s="227">
        <v>0.0009701887458105486</v>
      </c>
      <c r="F118" s="221">
        <v>1858762.0099999998</v>
      </c>
      <c r="G118" s="227">
        <v>0.002532037660333801</v>
      </c>
      <c r="H118" s="158"/>
    </row>
    <row r="119" spans="2:8" ht="15.75">
      <c r="B119" s="156"/>
      <c r="C119" s="228"/>
      <c r="D119" s="229">
        <v>22676</v>
      </c>
      <c r="E119" s="230">
        <v>1</v>
      </c>
      <c r="F119" s="229">
        <v>734097300.0199994</v>
      </c>
      <c r="G119" s="230">
        <v>1.0000000000000002</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6826</v>
      </c>
      <c r="E124" s="227">
        <v>0.30102310813194566</v>
      </c>
      <c r="F124" s="221">
        <v>80218706.10999984</v>
      </c>
      <c r="G124" s="227">
        <v>0.10927530466031464</v>
      </c>
      <c r="H124" s="158"/>
    </row>
    <row r="125" spans="2:8" ht="15">
      <c r="B125" s="156"/>
      <c r="C125" s="225" t="s">
        <v>1387</v>
      </c>
      <c r="D125" s="226">
        <v>3169</v>
      </c>
      <c r="E125" s="227">
        <v>0.13975127888516492</v>
      </c>
      <c r="F125" s="221">
        <v>80509721.19999987</v>
      </c>
      <c r="G125" s="227">
        <v>0.10967173043383555</v>
      </c>
      <c r="H125" s="158"/>
    </row>
    <row r="126" spans="2:8" ht="15">
      <c r="B126" s="156"/>
      <c r="C126" s="225" t="s">
        <v>1388</v>
      </c>
      <c r="D126" s="226">
        <v>2777</v>
      </c>
      <c r="E126" s="227">
        <v>0.12246427941435879</v>
      </c>
      <c r="F126" s="221">
        <v>91600516.10000002</v>
      </c>
      <c r="G126" s="227">
        <v>0.12477980248327368</v>
      </c>
      <c r="H126" s="158"/>
    </row>
    <row r="127" spans="2:8" ht="15">
      <c r="B127" s="156"/>
      <c r="C127" s="225" t="s">
        <v>1389</v>
      </c>
      <c r="D127" s="226">
        <v>2548</v>
      </c>
      <c r="E127" s="227">
        <v>0.1123654965602399</v>
      </c>
      <c r="F127" s="221">
        <v>99546443.65999982</v>
      </c>
      <c r="G127" s="227">
        <v>0.1356038820157598</v>
      </c>
      <c r="H127" s="158"/>
    </row>
    <row r="128" spans="2:8" ht="15">
      <c r="B128" s="156"/>
      <c r="C128" s="225" t="s">
        <v>1390</v>
      </c>
      <c r="D128" s="226">
        <v>2302</v>
      </c>
      <c r="E128" s="227">
        <v>0.10151702240254012</v>
      </c>
      <c r="F128" s="221">
        <v>101314171.18999995</v>
      </c>
      <c r="G128" s="227">
        <v>0.13801191093774598</v>
      </c>
      <c r="H128" s="158"/>
    </row>
    <row r="129" spans="2:8" ht="15">
      <c r="B129" s="156"/>
      <c r="C129" s="225" t="s">
        <v>1391</v>
      </c>
      <c r="D129" s="226">
        <v>1838</v>
      </c>
      <c r="E129" s="227">
        <v>0.08105485976362674</v>
      </c>
      <c r="F129" s="221">
        <v>93703716.09999986</v>
      </c>
      <c r="G129" s="227">
        <v>0.12764481778838724</v>
      </c>
      <c r="H129" s="158"/>
    </row>
    <row r="130" spans="2:8" ht="15">
      <c r="B130" s="156"/>
      <c r="C130" s="225" t="s">
        <v>1392</v>
      </c>
      <c r="D130" s="226">
        <v>1500</v>
      </c>
      <c r="E130" s="227">
        <v>0.06614923266890103</v>
      </c>
      <c r="F130" s="221">
        <v>80722650.17000017</v>
      </c>
      <c r="G130" s="227">
        <v>0.10996178594826735</v>
      </c>
      <c r="H130" s="158"/>
    </row>
    <row r="131" spans="2:8" ht="15">
      <c r="B131" s="156"/>
      <c r="C131" s="225" t="s">
        <v>1393</v>
      </c>
      <c r="D131" s="226">
        <v>942</v>
      </c>
      <c r="E131" s="227">
        <v>0.04154171811606985</v>
      </c>
      <c r="F131" s="221">
        <v>55970062.16999994</v>
      </c>
      <c r="G131" s="227">
        <v>0.07624338377007397</v>
      </c>
      <c r="H131" s="158"/>
    </row>
    <row r="132" spans="2:8" ht="15">
      <c r="B132" s="156"/>
      <c r="C132" s="225" t="s">
        <v>1394</v>
      </c>
      <c r="D132" s="226">
        <v>585</v>
      </c>
      <c r="E132" s="227">
        <v>0.025798200740871406</v>
      </c>
      <c r="F132" s="221">
        <v>38030521.41999996</v>
      </c>
      <c r="G132" s="227">
        <v>0.0518058320320261</v>
      </c>
      <c r="H132" s="158"/>
    </row>
    <row r="133" spans="2:8" ht="15">
      <c r="B133" s="156"/>
      <c r="C133" s="225" t="s">
        <v>1395</v>
      </c>
      <c r="D133" s="226">
        <v>189</v>
      </c>
      <c r="E133" s="227">
        <v>0.00833480331628153</v>
      </c>
      <c r="F133" s="221">
        <v>12480791.899999995</v>
      </c>
      <c r="G133" s="227">
        <v>0.017001549930315742</v>
      </c>
      <c r="H133" s="158"/>
    </row>
    <row r="134" spans="2:8" ht="15.75">
      <c r="B134" s="156"/>
      <c r="C134" s="228"/>
      <c r="D134" s="229">
        <v>22676</v>
      </c>
      <c r="E134" s="234">
        <v>0.9999999999999999</v>
      </c>
      <c r="F134" s="229">
        <v>734097300.0199995</v>
      </c>
      <c r="G134" s="234">
        <v>1</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15426</v>
      </c>
      <c r="E139" s="227">
        <v>0.6802787087669783</v>
      </c>
      <c r="F139" s="221">
        <v>254437794.37999955</v>
      </c>
      <c r="G139" s="227">
        <v>0.3465995507313101</v>
      </c>
      <c r="H139" s="158"/>
    </row>
    <row r="140" spans="2:8" ht="15">
      <c r="B140" s="156"/>
      <c r="C140" s="225" t="s">
        <v>1401</v>
      </c>
      <c r="D140" s="221">
        <v>5445</v>
      </c>
      <c r="E140" s="227">
        <v>0.24012171458811077</v>
      </c>
      <c r="F140" s="221">
        <v>285211966.7699998</v>
      </c>
      <c r="G140" s="227">
        <v>0.3885206589946995</v>
      </c>
      <c r="H140" s="158"/>
    </row>
    <row r="141" spans="2:8" ht="15">
      <c r="B141" s="156"/>
      <c r="C141" s="225" t="s">
        <v>1402</v>
      </c>
      <c r="D141" s="221">
        <v>1162</v>
      </c>
      <c r="E141" s="227">
        <v>0.05124360557417534</v>
      </c>
      <c r="F141" s="221">
        <v>99910384.2599999</v>
      </c>
      <c r="G141" s="227">
        <v>0.1360996481764447</v>
      </c>
      <c r="H141" s="158"/>
    </row>
    <row r="142" spans="2:8" ht="15">
      <c r="B142" s="156"/>
      <c r="C142" s="225" t="s">
        <v>1403</v>
      </c>
      <c r="D142" s="221">
        <v>472</v>
      </c>
      <c r="E142" s="227">
        <v>0.020814958546480862</v>
      </c>
      <c r="F142" s="221">
        <v>54904665.999999985</v>
      </c>
      <c r="G142" s="227">
        <v>0.07479208273685817</v>
      </c>
      <c r="H142" s="158"/>
    </row>
    <row r="143" spans="2:8" ht="15">
      <c r="B143" s="156"/>
      <c r="C143" s="225" t="s">
        <v>1404</v>
      </c>
      <c r="D143" s="221">
        <v>92</v>
      </c>
      <c r="E143" s="227">
        <v>0.0040571529370259304</v>
      </c>
      <c r="F143" s="221">
        <v>15757160.869999995</v>
      </c>
      <c r="G143" s="227">
        <v>0.021464676235113132</v>
      </c>
      <c r="H143" s="158"/>
    </row>
    <row r="144" spans="2:8" ht="15">
      <c r="B144" s="156"/>
      <c r="C144" s="225" t="s">
        <v>1405</v>
      </c>
      <c r="D144" s="221">
        <v>39</v>
      </c>
      <c r="E144" s="227">
        <v>0.0017198800493914272</v>
      </c>
      <c r="F144" s="221">
        <v>8510785.27</v>
      </c>
      <c r="G144" s="227">
        <v>0.011593538444792176</v>
      </c>
      <c r="H144" s="158"/>
    </row>
    <row r="145" spans="2:8" ht="15">
      <c r="B145" s="156"/>
      <c r="C145" s="225" t="s">
        <v>1406</v>
      </c>
      <c r="D145" s="221">
        <v>36</v>
      </c>
      <c r="E145" s="227">
        <v>0.001587581584053625</v>
      </c>
      <c r="F145" s="221">
        <v>11701813.04</v>
      </c>
      <c r="G145" s="227">
        <v>0.015940411495426014</v>
      </c>
      <c r="H145" s="158"/>
    </row>
    <row r="146" spans="2:8" ht="15">
      <c r="B146" s="156"/>
      <c r="C146" s="225" t="s">
        <v>1407</v>
      </c>
      <c r="D146" s="238">
        <v>4</v>
      </c>
      <c r="E146" s="227">
        <v>0.0001763979537837361</v>
      </c>
      <c r="F146" s="238">
        <v>3662729.43</v>
      </c>
      <c r="G146" s="227">
        <v>0.004989433185355966</v>
      </c>
      <c r="H146" s="158"/>
    </row>
    <row r="147" spans="2:8" ht="15.75">
      <c r="B147" s="156"/>
      <c r="C147" s="228"/>
      <c r="D147" s="229">
        <v>22676</v>
      </c>
      <c r="E147" s="230">
        <v>1</v>
      </c>
      <c r="F147" s="229">
        <v>734097300.0199991</v>
      </c>
      <c r="G147" s="230">
        <v>0.9999999999999999</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17268</v>
      </c>
      <c r="E152" s="227">
        <v>0.7615099664843887</v>
      </c>
      <c r="F152" s="221">
        <v>575035599.0900012</v>
      </c>
      <c r="G152" s="227">
        <v>0.7833234083197604</v>
      </c>
      <c r="H152" s="158"/>
    </row>
    <row r="153" spans="2:8" ht="15">
      <c r="B153" s="156"/>
      <c r="C153" s="225" t="s">
        <v>1410</v>
      </c>
      <c r="D153" s="221">
        <v>3790</v>
      </c>
      <c r="E153" s="227">
        <v>0.16713706121008998</v>
      </c>
      <c r="F153" s="221">
        <v>118760054.47000025</v>
      </c>
      <c r="G153" s="227">
        <v>0.1617769939581095</v>
      </c>
      <c r="H153" s="158"/>
    </row>
    <row r="154" spans="2:8" ht="15">
      <c r="B154" s="156"/>
      <c r="C154" s="225" t="s">
        <v>1411</v>
      </c>
      <c r="D154" s="221">
        <v>876</v>
      </c>
      <c r="E154" s="227">
        <v>0.038631151878638206</v>
      </c>
      <c r="F154" s="221">
        <v>24230164.01</v>
      </c>
      <c r="G154" s="227">
        <v>0.0330067472109485</v>
      </c>
      <c r="H154" s="158"/>
    </row>
    <row r="155" spans="2:8" ht="15">
      <c r="B155" s="156"/>
      <c r="C155" s="225" t="s">
        <v>1412</v>
      </c>
      <c r="D155" s="221">
        <v>593</v>
      </c>
      <c r="E155" s="227">
        <v>0.026150996648438878</v>
      </c>
      <c r="F155" s="221">
        <v>13855601.400000006</v>
      </c>
      <c r="G155" s="227">
        <v>0.018874339136818092</v>
      </c>
      <c r="H155" s="158"/>
    </row>
    <row r="156" spans="2:8" ht="15">
      <c r="B156" s="156"/>
      <c r="C156" s="225" t="s">
        <v>1413</v>
      </c>
      <c r="D156" s="221">
        <v>149</v>
      </c>
      <c r="E156" s="227">
        <v>0.00657082377844417</v>
      </c>
      <c r="F156" s="221">
        <v>2215881.0499999993</v>
      </c>
      <c r="G156" s="227">
        <v>0.003018511374363623</v>
      </c>
      <c r="H156" s="158"/>
    </row>
    <row r="157" spans="2:8" ht="15.75">
      <c r="B157" s="156"/>
      <c r="C157" s="228"/>
      <c r="D157" s="241">
        <v>22676</v>
      </c>
      <c r="E157" s="230">
        <v>1</v>
      </c>
      <c r="F157" s="241">
        <v>734097300.0200014</v>
      </c>
      <c r="G157" s="230">
        <v>1.0000000000000002</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21322</v>
      </c>
      <c r="E162" s="227">
        <v>0.9402892926442054</v>
      </c>
      <c r="F162" s="221">
        <v>690732096.8799975</v>
      </c>
      <c r="G162" s="227">
        <v>0.9409271725439956</v>
      </c>
      <c r="H162" s="158"/>
    </row>
    <row r="163" spans="2:8" ht="15">
      <c r="B163" s="156"/>
      <c r="C163" s="243" t="s">
        <v>1416</v>
      </c>
      <c r="D163" s="226">
        <v>828</v>
      </c>
      <c r="E163" s="227">
        <v>0.036514376433233374</v>
      </c>
      <c r="F163" s="221">
        <v>34344848.08999998</v>
      </c>
      <c r="G163" s="227">
        <v>0.04678514427047259</v>
      </c>
      <c r="H163" s="158"/>
    </row>
    <row r="164" spans="2:8" ht="15">
      <c r="B164" s="156"/>
      <c r="C164" s="243" t="s">
        <v>643</v>
      </c>
      <c r="D164" s="226">
        <v>526</v>
      </c>
      <c r="E164" s="227">
        <v>0.0231963309225613</v>
      </c>
      <c r="F164" s="221">
        <v>9020355.049999995</v>
      </c>
      <c r="G164" s="227">
        <v>0.012287683185531771</v>
      </c>
      <c r="H164" s="158"/>
    </row>
    <row r="165" spans="2:8" ht="15.75">
      <c r="B165" s="156"/>
      <c r="C165" s="228"/>
      <c r="D165" s="241">
        <v>22676</v>
      </c>
      <c r="E165" s="230">
        <v>1</v>
      </c>
      <c r="F165" s="241">
        <v>734097300.0199975</v>
      </c>
      <c r="G165" s="230">
        <v>0.9999999999999999</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9192</v>
      </c>
      <c r="E170" s="227">
        <v>0.43110402401275677</v>
      </c>
      <c r="F170" s="221">
        <v>256342583.83000043</v>
      </c>
      <c r="G170" s="227">
        <v>0.3711172319744312</v>
      </c>
      <c r="H170" s="158"/>
    </row>
    <row r="171" spans="2:8" ht="15">
      <c r="B171" s="156"/>
      <c r="C171" s="243" t="s">
        <v>1420</v>
      </c>
      <c r="D171" s="226">
        <v>882</v>
      </c>
      <c r="E171" s="227">
        <v>0.04136572554169402</v>
      </c>
      <c r="F171" s="221">
        <v>34973478.980000034</v>
      </c>
      <c r="G171" s="227">
        <v>0.05063247985430726</v>
      </c>
      <c r="H171" s="158"/>
    </row>
    <row r="172" spans="2:8" ht="15">
      <c r="B172" s="156"/>
      <c r="C172" s="243" t="s">
        <v>1421</v>
      </c>
      <c r="D172" s="226">
        <v>11225</v>
      </c>
      <c r="E172" s="227">
        <v>0.5264515523872058</v>
      </c>
      <c r="F172" s="221">
        <v>398992620.1400001</v>
      </c>
      <c r="G172" s="227">
        <v>0.5776372951861195</v>
      </c>
      <c r="H172" s="158"/>
    </row>
    <row r="173" spans="2:8" ht="15">
      <c r="B173" s="156"/>
      <c r="C173" s="243" t="s">
        <v>1422</v>
      </c>
      <c r="D173" s="226">
        <v>23</v>
      </c>
      <c r="E173" s="227">
        <v>0.001078698058343495</v>
      </c>
      <c r="F173" s="221">
        <v>423413.93000000005</v>
      </c>
      <c r="G173" s="227">
        <v>0.000612992985142196</v>
      </c>
      <c r="H173" s="158"/>
    </row>
    <row r="174" spans="2:8" ht="15.75">
      <c r="B174" s="156"/>
      <c r="C174" s="228"/>
      <c r="D174" s="241">
        <v>21322</v>
      </c>
      <c r="E174" s="230">
        <v>1</v>
      </c>
      <c r="F174" s="241">
        <v>690732096.8800005</v>
      </c>
      <c r="G174" s="230">
        <v>1.0000000000000002</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22661</v>
      </c>
      <c r="E179" s="227">
        <v>0.999338507673311</v>
      </c>
      <c r="F179" s="247">
        <v>733979356.1099975</v>
      </c>
      <c r="G179" s="227">
        <v>0.9998393347721114</v>
      </c>
      <c r="H179" s="158"/>
    </row>
    <row r="180" spans="2:8" ht="15">
      <c r="B180" s="156"/>
      <c r="C180" s="205" t="s">
        <v>1426</v>
      </c>
      <c r="D180" s="221">
        <v>3</v>
      </c>
      <c r="E180" s="227">
        <v>0.00013229846533780208</v>
      </c>
      <c r="F180" s="247">
        <v>9053.47</v>
      </c>
      <c r="G180" s="227">
        <v>1.233279294141713E-05</v>
      </c>
      <c r="H180" s="158"/>
    </row>
    <row r="181" spans="2:8" ht="15">
      <c r="B181" s="156"/>
      <c r="C181" s="205" t="s">
        <v>1427</v>
      </c>
      <c r="D181" s="221">
        <v>12</v>
      </c>
      <c r="E181" s="227">
        <v>0.0005291938613512083</v>
      </c>
      <c r="F181" s="247">
        <v>108890.44000000002</v>
      </c>
      <c r="G181" s="227">
        <v>0.00014833243494702096</v>
      </c>
      <c r="H181" s="158"/>
    </row>
    <row r="182" spans="2:8" ht="15">
      <c r="B182" s="156"/>
      <c r="C182" s="205" t="s">
        <v>97</v>
      </c>
      <c r="D182" s="221"/>
      <c r="E182" s="227">
        <v>0</v>
      </c>
      <c r="F182" s="247"/>
      <c r="G182" s="227">
        <v>0</v>
      </c>
      <c r="H182" s="158"/>
    </row>
    <row r="183" spans="2:8" ht="15.75">
      <c r="B183" s="156"/>
      <c r="C183" s="248"/>
      <c r="D183" s="229">
        <v>22676</v>
      </c>
      <c r="E183" s="230">
        <v>1</v>
      </c>
      <c r="F183" s="229">
        <v>734097300.0199976</v>
      </c>
      <c r="G183" s="230">
        <v>0.9999999999999999</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1494</v>
      </c>
      <c r="D189" s="221">
        <v>1506</v>
      </c>
      <c r="E189" s="250">
        <v>0.06641382959957665</v>
      </c>
      <c r="F189" s="221">
        <v>4684440.950000004</v>
      </c>
      <c r="G189" s="250">
        <v>0.006381226235094969</v>
      </c>
      <c r="H189" s="158"/>
    </row>
    <row r="190" spans="2:8" ht="15">
      <c r="B190" s="156"/>
      <c r="C190" s="249" t="s">
        <v>1495</v>
      </c>
      <c r="D190" s="221">
        <v>7247</v>
      </c>
      <c r="E190" s="250">
        <v>0.3195889927676839</v>
      </c>
      <c r="F190" s="221">
        <v>113650356.63000004</v>
      </c>
      <c r="G190" s="250">
        <v>0.15481647545482563</v>
      </c>
      <c r="H190" s="158"/>
    </row>
    <row r="191" spans="2:8" ht="15">
      <c r="B191" s="156"/>
      <c r="C191" s="249" t="s">
        <v>1496</v>
      </c>
      <c r="D191" s="221">
        <v>5738</v>
      </c>
      <c r="E191" s="250">
        <v>0.25304286470276943</v>
      </c>
      <c r="F191" s="221">
        <v>188134039.08999968</v>
      </c>
      <c r="G191" s="250">
        <v>0.25627943201108927</v>
      </c>
      <c r="H191" s="158"/>
    </row>
    <row r="192" spans="2:8" ht="15">
      <c r="B192" s="156"/>
      <c r="C192" s="249" t="s">
        <v>1497</v>
      </c>
      <c r="D192" s="221">
        <v>4305</v>
      </c>
      <c r="E192" s="250">
        <v>0.189848297759746</v>
      </c>
      <c r="F192" s="221">
        <v>191511052.37000006</v>
      </c>
      <c r="G192" s="250">
        <v>0.2608796577303616</v>
      </c>
      <c r="H192" s="158"/>
    </row>
    <row r="193" spans="2:8" ht="15">
      <c r="B193" s="156"/>
      <c r="C193" s="249" t="s">
        <v>1498</v>
      </c>
      <c r="D193" s="221">
        <v>1950</v>
      </c>
      <c r="E193" s="250">
        <v>0.08599400246957135</v>
      </c>
      <c r="F193" s="221">
        <v>107658424.09999996</v>
      </c>
      <c r="G193" s="250">
        <v>0.14665416164460343</v>
      </c>
      <c r="H193" s="158"/>
    </row>
    <row r="194" spans="2:8" ht="15">
      <c r="B194" s="156"/>
      <c r="C194" s="249" t="s">
        <v>1499</v>
      </c>
      <c r="D194" s="221">
        <v>1059</v>
      </c>
      <c r="E194" s="250">
        <v>0.04670135826424413</v>
      </c>
      <c r="F194" s="221">
        <v>65603257.719999924</v>
      </c>
      <c r="G194" s="250">
        <v>0.08936588885180839</v>
      </c>
      <c r="H194" s="158"/>
    </row>
    <row r="195" spans="2:8" ht="15">
      <c r="B195" s="156"/>
      <c r="C195" s="249" t="s">
        <v>1500</v>
      </c>
      <c r="D195" s="221">
        <v>672</v>
      </c>
      <c r="E195" s="250">
        <v>0.029634856235667667</v>
      </c>
      <c r="F195" s="221">
        <v>46696745.41000001</v>
      </c>
      <c r="G195" s="250">
        <v>0.06361111178140529</v>
      </c>
      <c r="H195" s="158"/>
    </row>
    <row r="196" spans="2:8" ht="15">
      <c r="B196" s="156"/>
      <c r="C196" s="249" t="s">
        <v>1501</v>
      </c>
      <c r="D196" s="238">
        <v>199</v>
      </c>
      <c r="E196" s="250">
        <v>0.008775798200740871</v>
      </c>
      <c r="F196" s="238">
        <v>16158983.749999994</v>
      </c>
      <c r="G196" s="250">
        <v>0.022012046290811535</v>
      </c>
      <c r="H196" s="158"/>
    </row>
    <row r="197" spans="2:8" ht="15.75">
      <c r="B197" s="156"/>
      <c r="C197" s="228"/>
      <c r="D197" s="229">
        <v>22676</v>
      </c>
      <c r="E197" s="234">
        <v>1</v>
      </c>
      <c r="F197" s="229">
        <v>734097300.0199996</v>
      </c>
      <c r="G197" s="234">
        <v>1.0000000000000002</v>
      </c>
      <c r="H197" s="158"/>
    </row>
    <row r="198" spans="2:8" ht="12.75">
      <c r="B198" s="156"/>
      <c r="C198" s="157"/>
      <c r="D198" s="157"/>
      <c r="E198" s="157"/>
      <c r="F198" s="157"/>
      <c r="G198" s="157"/>
      <c r="H198" s="158"/>
    </row>
    <row r="199" spans="2:8" ht="15.75">
      <c r="B199" s="156"/>
      <c r="C199" s="159" t="s">
        <v>1430</v>
      </c>
      <c r="D199" s="205"/>
      <c r="E199" s="205"/>
      <c r="F199" s="205"/>
      <c r="G199" s="205"/>
      <c r="H199" s="158"/>
    </row>
    <row r="200" spans="2:8" ht="15">
      <c r="B200" s="156"/>
      <c r="C200" s="157"/>
      <c r="D200" s="221"/>
      <c r="E200" s="222"/>
      <c r="F200" s="236"/>
      <c r="G200" s="251"/>
      <c r="H200" s="158"/>
    </row>
    <row r="201" spans="2:8" ht="15.75">
      <c r="B201" s="156"/>
      <c r="C201" s="223" t="s">
        <v>1431</v>
      </c>
      <c r="D201" s="224" t="s">
        <v>689</v>
      </c>
      <c r="E201" s="223" t="s">
        <v>1384</v>
      </c>
      <c r="F201" s="223" t="s">
        <v>1385</v>
      </c>
      <c r="G201" s="223" t="s">
        <v>1384</v>
      </c>
      <c r="H201" s="158"/>
    </row>
    <row r="202" spans="2:8" ht="15">
      <c r="B202" s="156"/>
      <c r="C202" s="225" t="s">
        <v>1432</v>
      </c>
      <c r="D202" s="226">
        <v>1229</v>
      </c>
      <c r="E202" s="227">
        <v>0.05419827130005292</v>
      </c>
      <c r="F202" s="221">
        <v>65599733.19000002</v>
      </c>
      <c r="G202" s="227">
        <v>0.08936108767626962</v>
      </c>
      <c r="H202" s="158"/>
    </row>
    <row r="203" spans="2:8" ht="15">
      <c r="B203" s="156"/>
      <c r="C203" s="252" t="s">
        <v>1433</v>
      </c>
      <c r="D203" s="226">
        <v>2075</v>
      </c>
      <c r="E203" s="227">
        <v>0.09150643852531311</v>
      </c>
      <c r="F203" s="221">
        <v>80695058.94000003</v>
      </c>
      <c r="G203" s="227">
        <v>0.10992420069901027</v>
      </c>
      <c r="H203" s="158"/>
    </row>
    <row r="204" spans="2:8" ht="15">
      <c r="B204" s="156"/>
      <c r="C204" s="253" t="s">
        <v>1434</v>
      </c>
      <c r="D204" s="226">
        <v>3187</v>
      </c>
      <c r="E204" s="227">
        <v>0.14054506967719174</v>
      </c>
      <c r="F204" s="221">
        <v>115229222.49999978</v>
      </c>
      <c r="G204" s="227">
        <v>0.15696723376705027</v>
      </c>
      <c r="H204" s="158"/>
    </row>
    <row r="205" spans="2:8" ht="15">
      <c r="B205" s="156"/>
      <c r="C205" s="253" t="s">
        <v>1435</v>
      </c>
      <c r="D205" s="226">
        <v>3017</v>
      </c>
      <c r="E205" s="227">
        <v>0.13304815664138295</v>
      </c>
      <c r="F205" s="221">
        <v>102582415.60000002</v>
      </c>
      <c r="G205" s="227">
        <v>0.13973953534116695</v>
      </c>
      <c r="H205" s="158"/>
    </row>
    <row r="206" spans="2:8" ht="15">
      <c r="B206" s="156"/>
      <c r="C206" s="253" t="s">
        <v>1436</v>
      </c>
      <c r="D206" s="226">
        <v>5303</v>
      </c>
      <c r="E206" s="227">
        <v>0.23385958722878813</v>
      </c>
      <c r="F206" s="221">
        <v>171595413.77000013</v>
      </c>
      <c r="G206" s="227">
        <v>0.2337502314275303</v>
      </c>
      <c r="H206" s="158"/>
    </row>
    <row r="207" spans="2:8" ht="15">
      <c r="B207" s="156"/>
      <c r="C207" s="253" t="s">
        <v>1437</v>
      </c>
      <c r="D207" s="226">
        <v>4095</v>
      </c>
      <c r="E207" s="227">
        <v>0.18058740518609984</v>
      </c>
      <c r="F207" s="221">
        <v>109953583.13000004</v>
      </c>
      <c r="G207" s="227">
        <v>0.1497806668502996</v>
      </c>
      <c r="H207" s="158"/>
    </row>
    <row r="208" spans="2:8" ht="15">
      <c r="B208" s="156"/>
      <c r="C208" s="253" t="s">
        <v>1438</v>
      </c>
      <c r="D208" s="238">
        <v>3770</v>
      </c>
      <c r="E208" s="227">
        <v>0.16625507144117127</v>
      </c>
      <c r="F208" s="238">
        <v>88441872.88999993</v>
      </c>
      <c r="G208" s="227">
        <v>0.12047704423867298</v>
      </c>
      <c r="H208" s="158"/>
    </row>
    <row r="209" spans="2:8" ht="15.75">
      <c r="B209" s="156"/>
      <c r="C209" s="228"/>
      <c r="D209" s="241">
        <v>22676</v>
      </c>
      <c r="E209" s="230">
        <v>1</v>
      </c>
      <c r="F209" s="229">
        <v>734097300.02</v>
      </c>
      <c r="G209" s="230">
        <v>1</v>
      </c>
      <c r="H209" s="158"/>
    </row>
    <row r="210" spans="2:8" ht="15.75">
      <c r="B210" s="156"/>
      <c r="C210" s="231"/>
      <c r="D210" s="254"/>
      <c r="E210" s="233"/>
      <c r="F210" s="232"/>
      <c r="G210" s="233"/>
      <c r="H210" s="158"/>
    </row>
    <row r="211" spans="2:8" ht="15.75">
      <c r="B211" s="156"/>
      <c r="C211" s="159" t="s">
        <v>1439</v>
      </c>
      <c r="D211" s="157"/>
      <c r="E211" s="157"/>
      <c r="F211" s="157"/>
      <c r="G211" s="157"/>
      <c r="H211" s="158"/>
    </row>
    <row r="212" spans="2:8" ht="15">
      <c r="B212" s="156"/>
      <c r="C212" s="157"/>
      <c r="D212" s="205"/>
      <c r="E212" s="221"/>
      <c r="F212" s="222"/>
      <c r="G212" s="236"/>
      <c r="H212" s="158"/>
    </row>
    <row r="213" spans="2:8" ht="15.75">
      <c r="B213" s="156"/>
      <c r="C213" s="223" t="s">
        <v>1440</v>
      </c>
      <c r="D213" s="224" t="s">
        <v>689</v>
      </c>
      <c r="E213" s="223" t="s">
        <v>1384</v>
      </c>
      <c r="F213" s="223" t="s">
        <v>1385</v>
      </c>
      <c r="G213" s="223" t="s">
        <v>1384</v>
      </c>
      <c r="H213" s="158"/>
    </row>
    <row r="214" spans="2:8" ht="15">
      <c r="B214" s="156"/>
      <c r="C214" s="255" t="s">
        <v>1441</v>
      </c>
      <c r="D214" s="226">
        <v>12825</v>
      </c>
      <c r="E214" s="227">
        <v>0.5655759393191039</v>
      </c>
      <c r="F214" s="226">
        <v>447732416.2699994</v>
      </c>
      <c r="G214" s="227">
        <v>0.6099088176155961</v>
      </c>
      <c r="H214" s="158"/>
    </row>
    <row r="215" spans="2:8" ht="15">
      <c r="B215" s="156"/>
      <c r="C215" s="255" t="s">
        <v>1442</v>
      </c>
      <c r="D215" s="226">
        <v>4928</v>
      </c>
      <c r="E215" s="227">
        <v>0.21732227906156287</v>
      </c>
      <c r="F215" s="226">
        <v>162592030.40999994</v>
      </c>
      <c r="G215" s="227">
        <v>0.2214856673707564</v>
      </c>
      <c r="H215" s="158"/>
    </row>
    <row r="216" spans="2:8" ht="15">
      <c r="B216" s="156"/>
      <c r="C216" s="255" t="s">
        <v>1443</v>
      </c>
      <c r="D216" s="226">
        <v>4574</v>
      </c>
      <c r="E216" s="227">
        <v>0.20171106015170223</v>
      </c>
      <c r="F216" s="226">
        <v>110635891.1700001</v>
      </c>
      <c r="G216" s="227">
        <v>0.1507101186273073</v>
      </c>
      <c r="H216" s="158"/>
    </row>
    <row r="217" spans="2:8" ht="15">
      <c r="B217" s="156"/>
      <c r="C217" s="255" t="s">
        <v>1444</v>
      </c>
      <c r="D217" s="226">
        <v>349</v>
      </c>
      <c r="E217" s="227">
        <v>0.015390721467630975</v>
      </c>
      <c r="F217" s="226">
        <v>13136962.16999999</v>
      </c>
      <c r="G217" s="227">
        <v>0.017895396386340193</v>
      </c>
      <c r="H217" s="158"/>
    </row>
    <row r="218" spans="2:8" ht="15">
      <c r="B218" s="156"/>
      <c r="C218" s="255" t="s">
        <v>1445</v>
      </c>
      <c r="D218" s="226"/>
      <c r="E218" s="227">
        <v>0</v>
      </c>
      <c r="F218" s="226"/>
      <c r="G218" s="227">
        <v>0</v>
      </c>
      <c r="H218" s="158"/>
    </row>
    <row r="219" spans="2:8" ht="15.75">
      <c r="B219" s="156"/>
      <c r="C219" s="228"/>
      <c r="D219" s="256">
        <v>22676</v>
      </c>
      <c r="E219" s="257">
        <v>1</v>
      </c>
      <c r="F219" s="258">
        <v>734097300.0199994</v>
      </c>
      <c r="G219" s="257">
        <v>1</v>
      </c>
      <c r="H219" s="158"/>
    </row>
    <row r="220" spans="2:8" ht="12.75">
      <c r="B220" s="156"/>
      <c r="C220" s="157"/>
      <c r="D220" s="157"/>
      <c r="E220" s="157"/>
      <c r="F220" s="157"/>
      <c r="G220" s="157"/>
      <c r="H220" s="158"/>
    </row>
    <row r="221" spans="2:8" ht="15.75">
      <c r="B221" s="156"/>
      <c r="C221" s="259" t="s">
        <v>1446</v>
      </c>
      <c r="D221" s="205"/>
      <c r="E221" s="221"/>
      <c r="F221" s="222"/>
      <c r="G221" s="236"/>
      <c r="H221" s="158"/>
    </row>
    <row r="222" spans="2:8" ht="15">
      <c r="B222" s="156"/>
      <c r="C222" s="244"/>
      <c r="D222" s="205"/>
      <c r="E222" s="221"/>
      <c r="F222" s="222"/>
      <c r="G222" s="236"/>
      <c r="H222" s="158"/>
    </row>
    <row r="223" spans="2:8" ht="15.75">
      <c r="B223" s="156"/>
      <c r="C223" s="223" t="s">
        <v>1447</v>
      </c>
      <c r="D223" s="224" t="s">
        <v>689</v>
      </c>
      <c r="E223" s="223" t="s">
        <v>1384</v>
      </c>
      <c r="F223" s="223" t="s">
        <v>1385</v>
      </c>
      <c r="G223" s="223" t="s">
        <v>1384</v>
      </c>
      <c r="H223" s="158"/>
    </row>
    <row r="224" spans="2:8" ht="15">
      <c r="B224" s="156"/>
      <c r="C224" s="260" t="s">
        <v>1448</v>
      </c>
      <c r="D224" s="261">
        <v>1602</v>
      </c>
      <c r="E224" s="262">
        <v>0.07064738049038631</v>
      </c>
      <c r="F224" s="263">
        <v>58271138.280000016</v>
      </c>
      <c r="G224" s="262">
        <v>0.07937794932417341</v>
      </c>
      <c r="H224" s="158"/>
    </row>
    <row r="225" spans="2:8" ht="15">
      <c r="B225" s="156"/>
      <c r="C225" s="244" t="s">
        <v>1449</v>
      </c>
      <c r="D225" s="261">
        <v>9698</v>
      </c>
      <c r="E225" s="262">
        <v>0.4276768389486682</v>
      </c>
      <c r="F225" s="263">
        <v>354682688.93999904</v>
      </c>
      <c r="G225" s="262">
        <v>0.4831548746063177</v>
      </c>
      <c r="H225" s="158"/>
    </row>
    <row r="226" spans="2:8" ht="15">
      <c r="B226" s="156"/>
      <c r="C226" s="244" t="s">
        <v>1450</v>
      </c>
      <c r="D226" s="261">
        <v>962</v>
      </c>
      <c r="E226" s="262">
        <v>0.04242370788498853</v>
      </c>
      <c r="F226" s="263">
        <v>24823551.29000001</v>
      </c>
      <c r="G226" s="262">
        <v>0.03381506959543883</v>
      </c>
      <c r="H226" s="158"/>
    </row>
    <row r="227" spans="2:8" ht="15">
      <c r="B227" s="156"/>
      <c r="C227" s="244" t="s">
        <v>1451</v>
      </c>
      <c r="D227" s="261">
        <v>995</v>
      </c>
      <c r="E227" s="262">
        <v>0.043878991003704355</v>
      </c>
      <c r="F227" s="263">
        <v>33740349.25000001</v>
      </c>
      <c r="G227" s="262">
        <v>0.045961685527355585</v>
      </c>
      <c r="H227" s="158"/>
    </row>
    <row r="228" spans="2:8" ht="15">
      <c r="B228" s="156"/>
      <c r="C228" s="244" t="s">
        <v>1452</v>
      </c>
      <c r="D228" s="261">
        <v>494</v>
      </c>
      <c r="E228" s="262">
        <v>0.02178514729229141</v>
      </c>
      <c r="F228" s="263">
        <v>12141457.610000009</v>
      </c>
      <c r="G228" s="262">
        <v>0.016539302909395304</v>
      </c>
      <c r="H228" s="158"/>
    </row>
    <row r="229" spans="2:8" ht="15">
      <c r="B229" s="156"/>
      <c r="C229" s="244" t="s">
        <v>1453</v>
      </c>
      <c r="D229" s="261">
        <v>520</v>
      </c>
      <c r="E229" s="262">
        <v>0.022931733991885694</v>
      </c>
      <c r="F229" s="263">
        <v>18508557.299999967</v>
      </c>
      <c r="G229" s="262">
        <v>0.025212675893911796</v>
      </c>
      <c r="H229" s="158"/>
    </row>
    <row r="230" spans="2:8" ht="15">
      <c r="B230" s="156"/>
      <c r="C230" s="244" t="s">
        <v>1454</v>
      </c>
      <c r="D230" s="261">
        <v>2229</v>
      </c>
      <c r="E230" s="262">
        <v>0.09829775974598695</v>
      </c>
      <c r="F230" s="263">
        <v>55668649.679999985</v>
      </c>
      <c r="G230" s="262">
        <v>0.07583279447899263</v>
      </c>
      <c r="H230" s="158"/>
    </row>
    <row r="231" spans="2:8" ht="15">
      <c r="B231" s="156"/>
      <c r="C231" s="244" t="s">
        <v>1455</v>
      </c>
      <c r="D231" s="261">
        <v>1974</v>
      </c>
      <c r="E231" s="262">
        <v>0.08705239019227377</v>
      </c>
      <c r="F231" s="263">
        <v>56173514.21000002</v>
      </c>
      <c r="G231" s="262">
        <v>0.07652052964705043</v>
      </c>
      <c r="H231" s="158"/>
    </row>
    <row r="232" spans="2:8" ht="15">
      <c r="B232" s="156"/>
      <c r="C232" s="244" t="s">
        <v>1456</v>
      </c>
      <c r="D232" s="261">
        <v>2152</v>
      </c>
      <c r="E232" s="262">
        <v>0.09490209913565002</v>
      </c>
      <c r="F232" s="263">
        <v>64106247.25000005</v>
      </c>
      <c r="G232" s="262">
        <v>0.08732663537688205</v>
      </c>
      <c r="H232" s="158"/>
    </row>
    <row r="233" spans="2:8" ht="15">
      <c r="B233" s="156"/>
      <c r="C233" s="244" t="s">
        <v>1457</v>
      </c>
      <c r="D233" s="261">
        <v>1433</v>
      </c>
      <c r="E233" s="262">
        <v>0.06319456694302346</v>
      </c>
      <c r="F233" s="263">
        <v>41020620.380000055</v>
      </c>
      <c r="G233" s="262">
        <v>0.055878996393097374</v>
      </c>
      <c r="H233" s="158"/>
    </row>
    <row r="234" spans="2:8" ht="15">
      <c r="B234" s="156"/>
      <c r="C234" s="244" t="s">
        <v>1458</v>
      </c>
      <c r="D234" s="261">
        <v>617</v>
      </c>
      <c r="E234" s="262">
        <v>0.027209384371141294</v>
      </c>
      <c r="F234" s="263">
        <v>14960525.829999996</v>
      </c>
      <c r="G234" s="262">
        <v>0.02037948624738495</v>
      </c>
      <c r="H234" s="158"/>
    </row>
    <row r="235" spans="2:8" ht="15">
      <c r="B235" s="156"/>
      <c r="C235" s="244" t="s">
        <v>1459</v>
      </c>
      <c r="D235" s="261"/>
      <c r="E235" s="262">
        <v>0</v>
      </c>
      <c r="F235" s="263"/>
      <c r="G235" s="262">
        <v>0</v>
      </c>
      <c r="H235" s="158"/>
    </row>
    <row r="236" spans="2:8" ht="15.75">
      <c r="B236" s="156"/>
      <c r="C236" s="228"/>
      <c r="D236" s="241">
        <v>22676</v>
      </c>
      <c r="E236" s="230">
        <v>1.0000000000000002</v>
      </c>
      <c r="F236" s="229">
        <v>734097300.0199991</v>
      </c>
      <c r="G236" s="230">
        <v>0.9999999999999999</v>
      </c>
      <c r="H236" s="158"/>
    </row>
    <row r="237" spans="2:8" ht="15">
      <c r="B237" s="156"/>
      <c r="C237" s="205"/>
      <c r="D237" s="205"/>
      <c r="E237" s="205"/>
      <c r="F237" s="205"/>
      <c r="G237" s="205"/>
      <c r="H237" s="158"/>
    </row>
    <row r="238" spans="2:8" ht="15.75">
      <c r="B238" s="156"/>
      <c r="C238" s="259" t="s">
        <v>1460</v>
      </c>
      <c r="D238" s="205"/>
      <c r="E238" s="205"/>
      <c r="F238" s="205"/>
      <c r="G238" s="205"/>
      <c r="H238" s="158"/>
    </row>
    <row r="239" spans="2:8" ht="15">
      <c r="B239" s="156"/>
      <c r="C239" s="205"/>
      <c r="D239" s="205"/>
      <c r="E239" s="205"/>
      <c r="F239" s="205"/>
      <c r="G239" s="205"/>
      <c r="H239" s="158"/>
    </row>
    <row r="240" spans="2:8" ht="15.75">
      <c r="B240" s="156"/>
      <c r="C240" s="223" t="s">
        <v>1461</v>
      </c>
      <c r="D240" s="224" t="s">
        <v>689</v>
      </c>
      <c r="E240" s="223" t="s">
        <v>1384</v>
      </c>
      <c r="F240" s="223" t="s">
        <v>1385</v>
      </c>
      <c r="G240" s="223" t="s">
        <v>1384</v>
      </c>
      <c r="H240" s="158"/>
    </row>
    <row r="241" spans="2:8" ht="15">
      <c r="B241" s="156"/>
      <c r="C241" s="255" t="s">
        <v>1462</v>
      </c>
      <c r="D241" s="226">
        <v>15858</v>
      </c>
      <c r="E241" s="236">
        <v>0.6993296877756218</v>
      </c>
      <c r="F241" s="221">
        <v>493448601.9599998</v>
      </c>
      <c r="G241" s="236">
        <v>0.6721841940387963</v>
      </c>
      <c r="H241" s="158"/>
    </row>
    <row r="242" spans="2:8" ht="15">
      <c r="B242" s="156"/>
      <c r="C242" s="255" t="s">
        <v>1463</v>
      </c>
      <c r="D242" s="226">
        <v>6818</v>
      </c>
      <c r="E242" s="236">
        <v>0.3006703122243782</v>
      </c>
      <c r="F242" s="221">
        <v>240648698.0599997</v>
      </c>
      <c r="G242" s="236">
        <v>0.3278158059612037</v>
      </c>
      <c r="H242" s="158"/>
    </row>
    <row r="243" spans="2:8" ht="15">
      <c r="B243" s="156"/>
      <c r="C243" s="255" t="s">
        <v>97</v>
      </c>
      <c r="D243" s="226"/>
      <c r="E243" s="236">
        <v>0</v>
      </c>
      <c r="F243" s="221"/>
      <c r="G243" s="236">
        <v>0</v>
      </c>
      <c r="H243" s="158"/>
    </row>
    <row r="244" spans="2:8" ht="15.75">
      <c r="B244" s="156"/>
      <c r="C244" s="228"/>
      <c r="D244" s="241">
        <v>22676</v>
      </c>
      <c r="E244" s="230">
        <v>1</v>
      </c>
      <c r="F244" s="229">
        <v>734097300.0199995</v>
      </c>
      <c r="G244" s="230">
        <v>1</v>
      </c>
      <c r="H244" s="158"/>
    </row>
    <row r="245" spans="2:8" ht="12.75">
      <c r="B245" s="156"/>
      <c r="C245" s="157"/>
      <c r="D245" s="157"/>
      <c r="E245" s="157"/>
      <c r="F245" s="157"/>
      <c r="G245" s="157"/>
      <c r="H245" s="158"/>
    </row>
    <row r="246" spans="2:8" s="267" customFormat="1" ht="15.75" customHeight="1">
      <c r="B246" s="264"/>
      <c r="C246" s="259" t="s">
        <v>1464</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1465</v>
      </c>
      <c r="D248" s="224" t="s">
        <v>689</v>
      </c>
      <c r="E248" s="223" t="s">
        <v>1384</v>
      </c>
      <c r="F248" s="223" t="s">
        <v>1385</v>
      </c>
      <c r="G248" s="223" t="s">
        <v>1384</v>
      </c>
      <c r="H248" s="266"/>
    </row>
    <row r="249" spans="2:8" s="267" customFormat="1" ht="15">
      <c r="B249" s="264"/>
      <c r="C249" s="260" t="s">
        <v>1466</v>
      </c>
      <c r="D249" s="226">
        <v>22410</v>
      </c>
      <c r="E249" s="236">
        <v>0.9882695360733815</v>
      </c>
      <c r="F249" s="221">
        <v>725782576.6699973</v>
      </c>
      <c r="G249" s="236">
        <v>0.9886735404832935</v>
      </c>
      <c r="H249" s="266"/>
    </row>
    <row r="250" spans="2:8" s="267" customFormat="1" ht="15">
      <c r="B250" s="264"/>
      <c r="C250" s="244" t="s">
        <v>1467</v>
      </c>
      <c r="D250" s="226">
        <v>260</v>
      </c>
      <c r="E250" s="236">
        <v>0.011465866995942847</v>
      </c>
      <c r="F250" s="221">
        <v>8145014.900000004</v>
      </c>
      <c r="G250" s="236">
        <v>0.011095279739862997</v>
      </c>
      <c r="H250" s="266"/>
    </row>
    <row r="251" spans="2:8" s="267" customFormat="1" ht="15">
      <c r="B251" s="264"/>
      <c r="C251" s="244" t="s">
        <v>1468</v>
      </c>
      <c r="D251" s="226">
        <v>5</v>
      </c>
      <c r="E251" s="236">
        <v>0.00022049744222967015</v>
      </c>
      <c r="F251" s="221">
        <v>120321.87</v>
      </c>
      <c r="G251" s="236">
        <v>0.00016390452600319104</v>
      </c>
      <c r="H251" s="266"/>
    </row>
    <row r="252" spans="2:8" s="267" customFormat="1" ht="15">
      <c r="B252" s="264"/>
      <c r="C252" s="244" t="s">
        <v>1469</v>
      </c>
      <c r="D252" s="226">
        <v>1</v>
      </c>
      <c r="E252" s="236">
        <v>4.409948844593403E-05</v>
      </c>
      <c r="F252" s="221">
        <v>49386.58</v>
      </c>
      <c r="G252" s="236">
        <v>6.727525084025602E-05</v>
      </c>
      <c r="H252" s="266"/>
    </row>
    <row r="253" spans="2:8" s="267" customFormat="1" ht="15.75" customHeight="1">
      <c r="B253" s="264"/>
      <c r="C253" s="228"/>
      <c r="D253" s="241">
        <v>22676</v>
      </c>
      <c r="E253" s="230">
        <v>1</v>
      </c>
      <c r="F253" s="229">
        <v>734097300.0199974</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tabSelected="1" zoomScale="80" zoomScaleNormal="80" zoomScalePageLayoutView="0" workbookViewId="0" topLeftCell="A61">
      <selection activeCell="E90" sqref="E90"/>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1484</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1484</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18.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125.13314975551367</v>
      </c>
      <c r="H75" s="23"/>
    </row>
    <row r="76" spans="1:8" ht="15">
      <c r="A76" s="25" t="s">
        <v>1222</v>
      </c>
      <c r="B76" s="25" t="s">
        <v>1255</v>
      </c>
      <c r="C76" s="295">
        <v>165.10558551361373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0.07440742158908915</v>
      </c>
      <c r="D82" s="102">
        <v>0</v>
      </c>
      <c r="E82" s="102">
        <v>0</v>
      </c>
      <c r="F82" s="102">
        <v>0</v>
      </c>
      <c r="G82" s="292">
        <v>0.07440742158908915</v>
      </c>
      <c r="H82" s="23"/>
    </row>
    <row r="83" spans="1:8" ht="15">
      <c r="A83" s="25" t="s">
        <v>1229</v>
      </c>
      <c r="B83" s="25" t="s">
        <v>1245</v>
      </c>
      <c r="C83" s="271">
        <v>0.011095279739862997</v>
      </c>
      <c r="D83" s="102">
        <v>0</v>
      </c>
      <c r="E83" s="102">
        <v>0</v>
      </c>
      <c r="F83" s="102">
        <v>0</v>
      </c>
      <c r="G83" s="293">
        <v>0.011095279739862997</v>
      </c>
      <c r="H83" s="23"/>
    </row>
    <row r="84" spans="1:8" ht="15">
      <c r="A84" s="25" t="s">
        <v>1230</v>
      </c>
      <c r="B84" s="25" t="s">
        <v>1243</v>
      </c>
      <c r="C84" s="271">
        <v>2.5474143549486673E-06</v>
      </c>
      <c r="D84" s="102">
        <v>0</v>
      </c>
      <c r="E84" s="102">
        <v>0</v>
      </c>
      <c r="F84" s="102">
        <v>0</v>
      </c>
      <c r="G84" s="293">
        <v>2.5474143549486673E-06</v>
      </c>
      <c r="H84" s="23"/>
    </row>
    <row r="85" spans="1:8" ht="15">
      <c r="A85" s="25" t="s">
        <v>1231</v>
      </c>
      <c r="B85" s="25" t="s">
        <v>1244</v>
      </c>
      <c r="C85" s="271">
        <v>0</v>
      </c>
      <c r="D85" s="102">
        <v>0</v>
      </c>
      <c r="E85" s="102">
        <v>0</v>
      </c>
      <c r="F85" s="102">
        <v>0</v>
      </c>
      <c r="G85" s="293">
        <v>0</v>
      </c>
      <c r="H85" s="23"/>
    </row>
    <row r="86" spans="1:8" ht="15">
      <c r="A86" s="25" t="s">
        <v>1247</v>
      </c>
      <c r="B86" s="25" t="s">
        <v>1246</v>
      </c>
      <c r="C86" s="271">
        <v>6.727525084025602E-05</v>
      </c>
      <c r="D86" s="102">
        <v>0</v>
      </c>
      <c r="E86" s="102">
        <v>0</v>
      </c>
      <c r="F86" s="102">
        <v>0</v>
      </c>
      <c r="G86" s="293">
        <v>6.727525084025602E-05</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Sofia Aravantinou</cp:lastModifiedBy>
  <cp:lastPrinted>2016-05-20T08:25:54Z</cp:lastPrinted>
  <dcterms:created xsi:type="dcterms:W3CDTF">2016-04-21T08:07:20Z</dcterms:created>
  <dcterms:modified xsi:type="dcterms:W3CDTF">2020-01-08T07:27:09Z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